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/>
  <mc:AlternateContent xmlns:mc="http://schemas.openxmlformats.org/markup-compatibility/2006">
    <mc:Choice Requires="x15">
      <x15ac:absPath xmlns:x15ac="http://schemas.microsoft.com/office/spreadsheetml/2010/11/ac" url="https://flintschoolsorg.sharepoint.com/sites/FCSBusinessOffice/Shared Documents/Operations/Custodial and General Maintenance Services RFP/"/>
    </mc:Choice>
  </mc:AlternateContent>
  <xr:revisionPtr revIDLastSave="10" documentId="8_{D60C24CB-D875-4E3B-BE49-5E8DE1EFD104}" xr6:coauthVersionLast="47" xr6:coauthVersionMax="47" xr10:uidLastSave="{E908C687-A938-4F87-A073-71347C1E3FD7}"/>
  <bookViews>
    <workbookView xWindow="-120" yWindow="-120" windowWidth="29040" windowHeight="15720" xr2:uid="{00000000-000D-0000-FFFF-FFFF00000000}"/>
  </bookViews>
  <sheets>
    <sheet name="Teacher" sheetId="1" r:id="rId1"/>
    <sheet name="DO NOT SHARE DRAFT Congress" sheetId="2" r:id="rId2"/>
  </sheets>
  <definedNames>
    <definedName name="startday" localSheetId="1">'DO NOT SHARE DRAFT Congress'!$N$3</definedName>
    <definedName name="startday" localSheetId="0">Teacher!$N$3</definedName>
    <definedName name="year" localSheetId="1">'DO NOT SHARE DRAFT Congress'!$F$3</definedName>
    <definedName name="year" localSheetId="0">Teacher!$F$3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g3OBmKv3CYQP4s5aIrJaoAax4bdh2uymjSgCnqRv+rU="/>
    </ext>
  </extLst>
</workbook>
</file>

<file path=xl/calcChain.xml><?xml version="1.0" encoding="utf-8"?>
<calcChain xmlns="http://schemas.openxmlformats.org/spreadsheetml/2006/main">
  <c r="J83" i="2" l="1"/>
  <c r="H83" i="2"/>
  <c r="F83" i="2"/>
  <c r="J82" i="2"/>
  <c r="H82" i="2"/>
  <c r="F82" i="2"/>
  <c r="J81" i="2"/>
  <c r="H81" i="2"/>
  <c r="F81" i="2"/>
  <c r="J80" i="2"/>
  <c r="H80" i="2"/>
  <c r="F80" i="2"/>
  <c r="J79" i="2"/>
  <c r="H79" i="2"/>
  <c r="F79" i="2"/>
  <c r="J78" i="2"/>
  <c r="H78" i="2"/>
  <c r="F78" i="2"/>
  <c r="J77" i="2"/>
  <c r="H77" i="2"/>
  <c r="F77" i="2"/>
  <c r="J76" i="2"/>
  <c r="H76" i="2"/>
  <c r="F76" i="2"/>
  <c r="J75" i="2"/>
  <c r="H75" i="2"/>
  <c r="F75" i="2"/>
  <c r="J74" i="2"/>
  <c r="H74" i="2"/>
  <c r="F74" i="2"/>
  <c r="J73" i="2"/>
  <c r="H73" i="2"/>
  <c r="F73" i="2"/>
  <c r="J72" i="2"/>
  <c r="J85" i="2" s="1"/>
  <c r="H72" i="2"/>
  <c r="H85" i="2" s="1"/>
  <c r="F72" i="2"/>
  <c r="F85" i="2" s="1"/>
  <c r="T56" i="2"/>
  <c r="S56" i="2"/>
  <c r="R56" i="2"/>
  <c r="Q56" i="2"/>
  <c r="P56" i="2"/>
  <c r="O56" i="2"/>
  <c r="N56" i="2"/>
  <c r="H56" i="2"/>
  <c r="G56" i="2"/>
  <c r="F56" i="2"/>
  <c r="E56" i="2"/>
  <c r="D56" i="2"/>
  <c r="C56" i="2"/>
  <c r="B56" i="2"/>
  <c r="N55" i="2"/>
  <c r="N57" i="2" s="1"/>
  <c r="O57" i="2" s="1"/>
  <c r="P57" i="2" s="1"/>
  <c r="Q57" i="2" s="1"/>
  <c r="R57" i="2" s="1"/>
  <c r="S57" i="2" s="1"/>
  <c r="T57" i="2" s="1"/>
  <c r="N58" i="2" s="1"/>
  <c r="O58" i="2" s="1"/>
  <c r="P58" i="2" s="1"/>
  <c r="Q58" i="2" s="1"/>
  <c r="R58" i="2" s="1"/>
  <c r="S58" i="2" s="1"/>
  <c r="T58" i="2" s="1"/>
  <c r="N59" i="2" s="1"/>
  <c r="O59" i="2" s="1"/>
  <c r="P59" i="2" s="1"/>
  <c r="Q59" i="2" s="1"/>
  <c r="R59" i="2" s="1"/>
  <c r="S59" i="2" s="1"/>
  <c r="T59" i="2" s="1"/>
  <c r="N60" i="2" s="1"/>
  <c r="O60" i="2" s="1"/>
  <c r="P60" i="2" s="1"/>
  <c r="Q60" i="2" s="1"/>
  <c r="R60" i="2" s="1"/>
  <c r="S60" i="2" s="1"/>
  <c r="T60" i="2" s="1"/>
  <c r="N61" i="2" s="1"/>
  <c r="O61" i="2" s="1"/>
  <c r="P61" i="2" s="1"/>
  <c r="Q61" i="2" s="1"/>
  <c r="R61" i="2" s="1"/>
  <c r="S61" i="2" s="1"/>
  <c r="T61" i="2" s="1"/>
  <c r="N62" i="2" s="1"/>
  <c r="O62" i="2" s="1"/>
  <c r="P62" i="2" s="1"/>
  <c r="Q62" i="2" s="1"/>
  <c r="R62" i="2" s="1"/>
  <c r="S62" i="2" s="1"/>
  <c r="T62" i="2" s="1"/>
  <c r="B55" i="2"/>
  <c r="B57" i="2" s="1"/>
  <c r="C57" i="2" s="1"/>
  <c r="D57" i="2" s="1"/>
  <c r="E57" i="2" s="1"/>
  <c r="F57" i="2" s="1"/>
  <c r="G57" i="2" s="1"/>
  <c r="H57" i="2" s="1"/>
  <c r="B58" i="2" s="1"/>
  <c r="C58" i="2" s="1"/>
  <c r="D58" i="2" s="1"/>
  <c r="E58" i="2" s="1"/>
  <c r="F58" i="2" s="1"/>
  <c r="G58" i="2" s="1"/>
  <c r="H58" i="2" s="1"/>
  <c r="B59" i="2" s="1"/>
  <c r="C59" i="2" s="1"/>
  <c r="D59" i="2" s="1"/>
  <c r="E59" i="2" s="1"/>
  <c r="F59" i="2" s="1"/>
  <c r="G59" i="2" s="1"/>
  <c r="H59" i="2" s="1"/>
  <c r="B60" i="2" s="1"/>
  <c r="C60" i="2" s="1"/>
  <c r="D60" i="2" s="1"/>
  <c r="E60" i="2" s="1"/>
  <c r="F60" i="2" s="1"/>
  <c r="G60" i="2" s="1"/>
  <c r="H60" i="2" s="1"/>
  <c r="B61" i="2" s="1"/>
  <c r="C61" i="2" s="1"/>
  <c r="D61" i="2" s="1"/>
  <c r="E61" i="2" s="1"/>
  <c r="F61" i="2" s="1"/>
  <c r="G61" i="2" s="1"/>
  <c r="H61" i="2" s="1"/>
  <c r="B62" i="2" s="1"/>
  <c r="C62" i="2" s="1"/>
  <c r="D62" i="2" s="1"/>
  <c r="E62" i="2" s="1"/>
  <c r="F62" i="2" s="1"/>
  <c r="G62" i="2" s="1"/>
  <c r="H62" i="2" s="1"/>
  <c r="D50" i="2"/>
  <c r="E50" i="2" s="1"/>
  <c r="F50" i="2" s="1"/>
  <c r="G50" i="2" s="1"/>
  <c r="H50" i="2" s="1"/>
  <c r="B51" i="2" s="1"/>
  <c r="C51" i="2" s="1"/>
  <c r="D51" i="2" s="1"/>
  <c r="E51" i="2" s="1"/>
  <c r="F51" i="2" s="1"/>
  <c r="G51" i="2" s="1"/>
  <c r="H51" i="2" s="1"/>
  <c r="B52" i="2" s="1"/>
  <c r="C52" i="2" s="1"/>
  <c r="D52" i="2" s="1"/>
  <c r="E52" i="2" s="1"/>
  <c r="F52" i="2" s="1"/>
  <c r="G52" i="2" s="1"/>
  <c r="H52" i="2" s="1"/>
  <c r="B53" i="2" s="1"/>
  <c r="C53" i="2" s="1"/>
  <c r="D53" i="2" s="1"/>
  <c r="E53" i="2" s="1"/>
  <c r="F53" i="2" s="1"/>
  <c r="G53" i="2" s="1"/>
  <c r="H53" i="2" s="1"/>
  <c r="C49" i="2"/>
  <c r="D49" i="2" s="1"/>
  <c r="E49" i="2" s="1"/>
  <c r="F49" i="2" s="1"/>
  <c r="G49" i="2" s="1"/>
  <c r="H49" i="2" s="1"/>
  <c r="B50" i="2" s="1"/>
  <c r="C50" i="2" s="1"/>
  <c r="S48" i="2"/>
  <c r="T48" i="2" s="1"/>
  <c r="N49" i="2" s="1"/>
  <c r="O49" i="2" s="1"/>
  <c r="P49" i="2" s="1"/>
  <c r="Q49" i="2" s="1"/>
  <c r="R49" i="2" s="1"/>
  <c r="S49" i="2" s="1"/>
  <c r="T49" i="2" s="1"/>
  <c r="N50" i="2" s="1"/>
  <c r="O50" i="2" s="1"/>
  <c r="P50" i="2" s="1"/>
  <c r="Q50" i="2" s="1"/>
  <c r="R50" i="2" s="1"/>
  <c r="S50" i="2" s="1"/>
  <c r="T50" i="2" s="1"/>
  <c r="N51" i="2" s="1"/>
  <c r="O51" i="2" s="1"/>
  <c r="P51" i="2" s="1"/>
  <c r="Q51" i="2" s="1"/>
  <c r="R51" i="2" s="1"/>
  <c r="S51" i="2" s="1"/>
  <c r="T51" i="2" s="1"/>
  <c r="N52" i="2" s="1"/>
  <c r="O52" i="2" s="1"/>
  <c r="P52" i="2" s="1"/>
  <c r="Q52" i="2" s="1"/>
  <c r="R52" i="2" s="1"/>
  <c r="S52" i="2" s="1"/>
  <c r="T52" i="2" s="1"/>
  <c r="N53" i="2" s="1"/>
  <c r="O53" i="2" s="1"/>
  <c r="P53" i="2" s="1"/>
  <c r="Q53" i="2" s="1"/>
  <c r="R53" i="2" s="1"/>
  <c r="S53" i="2" s="1"/>
  <c r="T53" i="2" s="1"/>
  <c r="B48" i="2"/>
  <c r="C48" i="2" s="1"/>
  <c r="D48" i="2" s="1"/>
  <c r="E48" i="2" s="1"/>
  <c r="F48" i="2" s="1"/>
  <c r="G48" i="2" s="1"/>
  <c r="H48" i="2" s="1"/>
  <c r="B49" i="2" s="1"/>
  <c r="T47" i="2"/>
  <c r="S47" i="2"/>
  <c r="R47" i="2"/>
  <c r="Q47" i="2"/>
  <c r="P47" i="2"/>
  <c r="O47" i="2"/>
  <c r="N47" i="2"/>
  <c r="H47" i="2"/>
  <c r="G47" i="2"/>
  <c r="F47" i="2"/>
  <c r="E47" i="2"/>
  <c r="D47" i="2"/>
  <c r="C47" i="2"/>
  <c r="B47" i="2"/>
  <c r="N46" i="2"/>
  <c r="N48" i="2" s="1"/>
  <c r="O48" i="2" s="1"/>
  <c r="P48" i="2" s="1"/>
  <c r="Q48" i="2" s="1"/>
  <c r="R48" i="2" s="1"/>
  <c r="B46" i="2"/>
  <c r="O40" i="2"/>
  <c r="P40" i="2" s="1"/>
  <c r="Q40" i="2" s="1"/>
  <c r="R40" i="2" s="1"/>
  <c r="S40" i="2" s="1"/>
  <c r="T40" i="2" s="1"/>
  <c r="N41" i="2" s="1"/>
  <c r="O41" i="2" s="1"/>
  <c r="P41" i="2" s="1"/>
  <c r="Q41" i="2" s="1"/>
  <c r="R41" i="2" s="1"/>
  <c r="S41" i="2" s="1"/>
  <c r="T41" i="2" s="1"/>
  <c r="N42" i="2" s="1"/>
  <c r="O42" i="2" s="1"/>
  <c r="P42" i="2" s="1"/>
  <c r="Q42" i="2" s="1"/>
  <c r="R42" i="2" s="1"/>
  <c r="S42" i="2" s="1"/>
  <c r="T42" i="2" s="1"/>
  <c r="N43" i="2" s="1"/>
  <c r="O43" i="2" s="1"/>
  <c r="P43" i="2" s="1"/>
  <c r="Q43" i="2" s="1"/>
  <c r="R43" i="2" s="1"/>
  <c r="S43" i="2" s="1"/>
  <c r="T43" i="2" s="1"/>
  <c r="N44" i="2" s="1"/>
  <c r="O44" i="2" s="1"/>
  <c r="P44" i="2" s="1"/>
  <c r="Q44" i="2" s="1"/>
  <c r="R44" i="2" s="1"/>
  <c r="S44" i="2" s="1"/>
  <c r="T44" i="2" s="1"/>
  <c r="T39" i="2"/>
  <c r="S39" i="2"/>
  <c r="R39" i="2"/>
  <c r="Q39" i="2"/>
  <c r="P39" i="2"/>
  <c r="O39" i="2"/>
  <c r="N39" i="2"/>
  <c r="H39" i="2"/>
  <c r="G39" i="2"/>
  <c r="F39" i="2"/>
  <c r="E39" i="2"/>
  <c r="D39" i="2"/>
  <c r="C39" i="2"/>
  <c r="B39" i="2"/>
  <c r="N38" i="2"/>
  <c r="N40" i="2" s="1"/>
  <c r="B38" i="2"/>
  <c r="B40" i="2" s="1"/>
  <c r="C40" i="2" s="1"/>
  <c r="D40" i="2" s="1"/>
  <c r="E40" i="2" s="1"/>
  <c r="F40" i="2" s="1"/>
  <c r="G40" i="2" s="1"/>
  <c r="H40" i="2" s="1"/>
  <c r="B41" i="2" s="1"/>
  <c r="C41" i="2" s="1"/>
  <c r="D41" i="2" s="1"/>
  <c r="E41" i="2" s="1"/>
  <c r="F41" i="2" s="1"/>
  <c r="G41" i="2" s="1"/>
  <c r="H41" i="2" s="1"/>
  <c r="B42" i="2" s="1"/>
  <c r="C42" i="2" s="1"/>
  <c r="D42" i="2" s="1"/>
  <c r="E42" i="2" s="1"/>
  <c r="F42" i="2" s="1"/>
  <c r="G42" i="2" s="1"/>
  <c r="H42" i="2" s="1"/>
  <c r="B43" i="2" s="1"/>
  <c r="C43" i="2" s="1"/>
  <c r="D43" i="2" s="1"/>
  <c r="E43" i="2" s="1"/>
  <c r="F43" i="2" s="1"/>
  <c r="G43" i="2" s="1"/>
  <c r="H43" i="2" s="1"/>
  <c r="B44" i="2" s="1"/>
  <c r="C44" i="2" s="1"/>
  <c r="D44" i="2" s="1"/>
  <c r="E44" i="2" s="1"/>
  <c r="F44" i="2" s="1"/>
  <c r="G44" i="2" s="1"/>
  <c r="H44" i="2" s="1"/>
  <c r="P31" i="2"/>
  <c r="Q31" i="2" s="1"/>
  <c r="R31" i="2" s="1"/>
  <c r="S31" i="2" s="1"/>
  <c r="T31" i="2" s="1"/>
  <c r="N32" i="2" s="1"/>
  <c r="O32" i="2" s="1"/>
  <c r="P32" i="2" s="1"/>
  <c r="Q32" i="2" s="1"/>
  <c r="R32" i="2" s="1"/>
  <c r="S32" i="2" s="1"/>
  <c r="T32" i="2" s="1"/>
  <c r="N33" i="2" s="1"/>
  <c r="O33" i="2" s="1"/>
  <c r="P33" i="2" s="1"/>
  <c r="Q33" i="2" s="1"/>
  <c r="R33" i="2" s="1"/>
  <c r="S33" i="2" s="1"/>
  <c r="T33" i="2" s="1"/>
  <c r="N34" i="2" s="1"/>
  <c r="O34" i="2" s="1"/>
  <c r="P34" i="2" s="1"/>
  <c r="Q34" i="2" s="1"/>
  <c r="R34" i="2" s="1"/>
  <c r="S34" i="2" s="1"/>
  <c r="T34" i="2" s="1"/>
  <c r="N35" i="2" s="1"/>
  <c r="O35" i="2" s="1"/>
  <c r="P35" i="2" s="1"/>
  <c r="Q35" i="2" s="1"/>
  <c r="R35" i="2" s="1"/>
  <c r="S35" i="2" s="1"/>
  <c r="T35" i="2" s="1"/>
  <c r="N36" i="2" s="1"/>
  <c r="O36" i="2" s="1"/>
  <c r="P36" i="2" s="1"/>
  <c r="Q36" i="2" s="1"/>
  <c r="R36" i="2" s="1"/>
  <c r="S36" i="2" s="1"/>
  <c r="T36" i="2" s="1"/>
  <c r="B31" i="2"/>
  <c r="C31" i="2" s="1"/>
  <c r="D31" i="2" s="1"/>
  <c r="E31" i="2" s="1"/>
  <c r="F31" i="2" s="1"/>
  <c r="G31" i="2" s="1"/>
  <c r="H31" i="2" s="1"/>
  <c r="B32" i="2" s="1"/>
  <c r="C32" i="2" s="1"/>
  <c r="D32" i="2" s="1"/>
  <c r="E32" i="2" s="1"/>
  <c r="F32" i="2" s="1"/>
  <c r="G32" i="2" s="1"/>
  <c r="H32" i="2" s="1"/>
  <c r="B33" i="2" s="1"/>
  <c r="C33" i="2" s="1"/>
  <c r="D33" i="2" s="1"/>
  <c r="E33" i="2" s="1"/>
  <c r="F33" i="2" s="1"/>
  <c r="G33" i="2" s="1"/>
  <c r="H33" i="2" s="1"/>
  <c r="B34" i="2" s="1"/>
  <c r="C34" i="2" s="1"/>
  <c r="D34" i="2" s="1"/>
  <c r="E34" i="2" s="1"/>
  <c r="F34" i="2" s="1"/>
  <c r="G34" i="2" s="1"/>
  <c r="H34" i="2" s="1"/>
  <c r="B35" i="2" s="1"/>
  <c r="C35" i="2" s="1"/>
  <c r="D35" i="2" s="1"/>
  <c r="E35" i="2" s="1"/>
  <c r="F35" i="2" s="1"/>
  <c r="G35" i="2" s="1"/>
  <c r="H35" i="2" s="1"/>
  <c r="B36" i="2" s="1"/>
  <c r="C36" i="2" s="1"/>
  <c r="D36" i="2" s="1"/>
  <c r="E36" i="2" s="1"/>
  <c r="F36" i="2" s="1"/>
  <c r="G36" i="2" s="1"/>
  <c r="H36" i="2" s="1"/>
  <c r="T30" i="2"/>
  <c r="S30" i="2"/>
  <c r="R30" i="2"/>
  <c r="Q30" i="2"/>
  <c r="P30" i="2"/>
  <c r="O30" i="2"/>
  <c r="N30" i="2"/>
  <c r="H30" i="2"/>
  <c r="G30" i="2"/>
  <c r="F30" i="2"/>
  <c r="E30" i="2"/>
  <c r="D30" i="2"/>
  <c r="C30" i="2"/>
  <c r="B30" i="2"/>
  <c r="N29" i="2"/>
  <c r="N31" i="2" s="1"/>
  <c r="O31" i="2" s="1"/>
  <c r="B29" i="2"/>
  <c r="N25" i="2"/>
  <c r="O25" i="2" s="1"/>
  <c r="P25" i="2" s="1"/>
  <c r="Q25" i="2" s="1"/>
  <c r="R25" i="2" s="1"/>
  <c r="S25" i="2" s="1"/>
  <c r="T25" i="2" s="1"/>
  <c r="N26" i="2" s="1"/>
  <c r="O26" i="2" s="1"/>
  <c r="P26" i="2" s="1"/>
  <c r="Q26" i="2" s="1"/>
  <c r="R26" i="2" s="1"/>
  <c r="S26" i="2" s="1"/>
  <c r="T26" i="2" s="1"/>
  <c r="N27" i="2" s="1"/>
  <c r="O27" i="2" s="1"/>
  <c r="P27" i="2" s="1"/>
  <c r="Q27" i="2" s="1"/>
  <c r="R27" i="2" s="1"/>
  <c r="S27" i="2" s="1"/>
  <c r="T27" i="2" s="1"/>
  <c r="N22" i="2"/>
  <c r="O22" i="2" s="1"/>
  <c r="P22" i="2" s="1"/>
  <c r="Q22" i="2" s="1"/>
  <c r="R22" i="2" s="1"/>
  <c r="S22" i="2" s="1"/>
  <c r="T22" i="2" s="1"/>
  <c r="N23" i="2" s="1"/>
  <c r="O23" i="2" s="1"/>
  <c r="P23" i="2" s="1"/>
  <c r="Q23" i="2" s="1"/>
  <c r="R23" i="2" s="1"/>
  <c r="S23" i="2" s="1"/>
  <c r="T23" i="2" s="1"/>
  <c r="N24" i="2" s="1"/>
  <c r="O24" i="2" s="1"/>
  <c r="P24" i="2" s="1"/>
  <c r="Q24" i="2" s="1"/>
  <c r="R24" i="2" s="1"/>
  <c r="S24" i="2" s="1"/>
  <c r="T24" i="2" s="1"/>
  <c r="C22" i="2"/>
  <c r="D22" i="2" s="1"/>
  <c r="E22" i="2" s="1"/>
  <c r="F22" i="2" s="1"/>
  <c r="G22" i="2" s="1"/>
  <c r="H22" i="2" s="1"/>
  <c r="B23" i="2" s="1"/>
  <c r="C23" i="2" s="1"/>
  <c r="D23" i="2" s="1"/>
  <c r="E23" i="2" s="1"/>
  <c r="F23" i="2" s="1"/>
  <c r="G23" i="2" s="1"/>
  <c r="H23" i="2" s="1"/>
  <c r="B24" i="2" s="1"/>
  <c r="C24" i="2" s="1"/>
  <c r="D24" i="2" s="1"/>
  <c r="E24" i="2" s="1"/>
  <c r="F24" i="2" s="1"/>
  <c r="G24" i="2" s="1"/>
  <c r="H24" i="2" s="1"/>
  <c r="B25" i="2" s="1"/>
  <c r="C25" i="2" s="1"/>
  <c r="D25" i="2" s="1"/>
  <c r="E25" i="2" s="1"/>
  <c r="F25" i="2" s="1"/>
  <c r="G25" i="2" s="1"/>
  <c r="H25" i="2" s="1"/>
  <c r="B26" i="2" s="1"/>
  <c r="C26" i="2" s="1"/>
  <c r="D26" i="2" s="1"/>
  <c r="E26" i="2" s="1"/>
  <c r="F26" i="2" s="1"/>
  <c r="G26" i="2" s="1"/>
  <c r="H26" i="2" s="1"/>
  <c r="B27" i="2" s="1"/>
  <c r="C27" i="2" s="1"/>
  <c r="D27" i="2" s="1"/>
  <c r="E27" i="2" s="1"/>
  <c r="F27" i="2" s="1"/>
  <c r="G27" i="2" s="1"/>
  <c r="H27" i="2" s="1"/>
  <c r="T21" i="2"/>
  <c r="S21" i="2"/>
  <c r="R21" i="2"/>
  <c r="Q21" i="2"/>
  <c r="P21" i="2"/>
  <c r="O21" i="2"/>
  <c r="N21" i="2"/>
  <c r="H21" i="2"/>
  <c r="G21" i="2"/>
  <c r="F21" i="2"/>
  <c r="E21" i="2"/>
  <c r="D21" i="2"/>
  <c r="C21" i="2"/>
  <c r="B21" i="2"/>
  <c r="N20" i="2"/>
  <c r="B20" i="2"/>
  <c r="B22" i="2" s="1"/>
  <c r="P14" i="2"/>
  <c r="Q14" i="2" s="1"/>
  <c r="R14" i="2" s="1"/>
  <c r="S14" i="2" s="1"/>
  <c r="T14" i="2" s="1"/>
  <c r="N15" i="2" s="1"/>
  <c r="O15" i="2" s="1"/>
  <c r="P15" i="2" s="1"/>
  <c r="Q15" i="2" s="1"/>
  <c r="R15" i="2" s="1"/>
  <c r="S15" i="2" s="1"/>
  <c r="T15" i="2" s="1"/>
  <c r="N16" i="2" s="1"/>
  <c r="O16" i="2" s="1"/>
  <c r="P16" i="2" s="1"/>
  <c r="Q16" i="2" s="1"/>
  <c r="R16" i="2" s="1"/>
  <c r="S16" i="2" s="1"/>
  <c r="T16" i="2" s="1"/>
  <c r="N17" i="2" s="1"/>
  <c r="O17" i="2" s="1"/>
  <c r="P17" i="2" s="1"/>
  <c r="Q17" i="2" s="1"/>
  <c r="R17" i="2" s="1"/>
  <c r="S17" i="2" s="1"/>
  <c r="T17" i="2" s="1"/>
  <c r="N18" i="2" s="1"/>
  <c r="O18" i="2" s="1"/>
  <c r="P18" i="2" s="1"/>
  <c r="Q18" i="2" s="1"/>
  <c r="R18" i="2" s="1"/>
  <c r="S18" i="2" s="1"/>
  <c r="T18" i="2" s="1"/>
  <c r="O13" i="2"/>
  <c r="P13" i="2" s="1"/>
  <c r="Q13" i="2" s="1"/>
  <c r="R13" i="2" s="1"/>
  <c r="S13" i="2" s="1"/>
  <c r="T13" i="2" s="1"/>
  <c r="N14" i="2" s="1"/>
  <c r="O14" i="2" s="1"/>
  <c r="D13" i="2"/>
  <c r="E13" i="2" s="1"/>
  <c r="F13" i="2" s="1"/>
  <c r="G13" i="2" s="1"/>
  <c r="H13" i="2" s="1"/>
  <c r="B14" i="2" s="1"/>
  <c r="C14" i="2" s="1"/>
  <c r="D14" i="2" s="1"/>
  <c r="E14" i="2" s="1"/>
  <c r="F14" i="2" s="1"/>
  <c r="G14" i="2" s="1"/>
  <c r="H14" i="2" s="1"/>
  <c r="B15" i="2" s="1"/>
  <c r="C15" i="2" s="1"/>
  <c r="D15" i="2" s="1"/>
  <c r="E15" i="2" s="1"/>
  <c r="F15" i="2" s="1"/>
  <c r="G15" i="2" s="1"/>
  <c r="H15" i="2" s="1"/>
  <c r="B16" i="2" s="1"/>
  <c r="C16" i="2" s="1"/>
  <c r="D16" i="2" s="1"/>
  <c r="E16" i="2" s="1"/>
  <c r="F16" i="2" s="1"/>
  <c r="G16" i="2" s="1"/>
  <c r="H16" i="2" s="1"/>
  <c r="B17" i="2" s="1"/>
  <c r="C17" i="2" s="1"/>
  <c r="D17" i="2" s="1"/>
  <c r="E17" i="2" s="1"/>
  <c r="F17" i="2" s="1"/>
  <c r="G17" i="2" s="1"/>
  <c r="H17" i="2" s="1"/>
  <c r="B18" i="2" s="1"/>
  <c r="C18" i="2" s="1"/>
  <c r="D18" i="2" s="1"/>
  <c r="E18" i="2" s="1"/>
  <c r="F18" i="2" s="1"/>
  <c r="G18" i="2" s="1"/>
  <c r="H18" i="2" s="1"/>
  <c r="T12" i="2"/>
  <c r="S12" i="2"/>
  <c r="R12" i="2"/>
  <c r="Q12" i="2"/>
  <c r="P12" i="2"/>
  <c r="O12" i="2"/>
  <c r="N12" i="2"/>
  <c r="H12" i="2"/>
  <c r="G12" i="2"/>
  <c r="F12" i="2"/>
  <c r="E12" i="2"/>
  <c r="D12" i="2"/>
  <c r="C12" i="2"/>
  <c r="B12" i="2"/>
  <c r="N11" i="2"/>
  <c r="N13" i="2" s="1"/>
  <c r="B11" i="2"/>
  <c r="B13" i="2" s="1"/>
  <c r="C13" i="2" s="1"/>
  <c r="A7" i="2"/>
  <c r="S57" i="1"/>
  <c r="T57" i="1" s="1"/>
  <c r="N58" i="1" s="1"/>
  <c r="O58" i="1" s="1"/>
  <c r="P58" i="1" s="1"/>
  <c r="Q58" i="1" s="1"/>
  <c r="R58" i="1" s="1"/>
  <c r="S58" i="1" s="1"/>
  <c r="T58" i="1" s="1"/>
  <c r="N59" i="1" s="1"/>
  <c r="O59" i="1" s="1"/>
  <c r="P59" i="1" s="1"/>
  <c r="Q59" i="1" s="1"/>
  <c r="R59" i="1" s="1"/>
  <c r="S59" i="1" s="1"/>
  <c r="T59" i="1" s="1"/>
  <c r="N60" i="1" s="1"/>
  <c r="O60" i="1" s="1"/>
  <c r="P60" i="1" s="1"/>
  <c r="Q60" i="1" s="1"/>
  <c r="R60" i="1" s="1"/>
  <c r="S60" i="1" s="1"/>
  <c r="T60" i="1" s="1"/>
  <c r="N61" i="1" s="1"/>
  <c r="O61" i="1" s="1"/>
  <c r="P61" i="1" s="1"/>
  <c r="Q61" i="1" s="1"/>
  <c r="R61" i="1" s="1"/>
  <c r="S61" i="1" s="1"/>
  <c r="T61" i="1" s="1"/>
  <c r="N62" i="1" s="1"/>
  <c r="O62" i="1" s="1"/>
  <c r="P62" i="1" s="1"/>
  <c r="Q62" i="1" s="1"/>
  <c r="R62" i="1" s="1"/>
  <c r="S62" i="1" s="1"/>
  <c r="T62" i="1" s="1"/>
  <c r="C57" i="1"/>
  <c r="D57" i="1" s="1"/>
  <c r="E57" i="1" s="1"/>
  <c r="F57" i="1" s="1"/>
  <c r="G57" i="1" s="1"/>
  <c r="H57" i="1" s="1"/>
  <c r="B58" i="1" s="1"/>
  <c r="C58" i="1" s="1"/>
  <c r="D58" i="1" s="1"/>
  <c r="E58" i="1" s="1"/>
  <c r="F58" i="1" s="1"/>
  <c r="G58" i="1" s="1"/>
  <c r="H58" i="1" s="1"/>
  <c r="B59" i="1" s="1"/>
  <c r="C59" i="1" s="1"/>
  <c r="D59" i="1" s="1"/>
  <c r="E59" i="1" s="1"/>
  <c r="F59" i="1" s="1"/>
  <c r="G59" i="1" s="1"/>
  <c r="H59" i="1" s="1"/>
  <c r="B60" i="1" s="1"/>
  <c r="C60" i="1" s="1"/>
  <c r="D60" i="1" s="1"/>
  <c r="E60" i="1" s="1"/>
  <c r="F60" i="1" s="1"/>
  <c r="G60" i="1" s="1"/>
  <c r="H60" i="1" s="1"/>
  <c r="B61" i="1" s="1"/>
  <c r="C61" i="1" s="1"/>
  <c r="D61" i="1" s="1"/>
  <c r="E61" i="1" s="1"/>
  <c r="F61" i="1" s="1"/>
  <c r="G61" i="1" s="1"/>
  <c r="H61" i="1" s="1"/>
  <c r="B62" i="1" s="1"/>
  <c r="C62" i="1" s="1"/>
  <c r="D62" i="1" s="1"/>
  <c r="E62" i="1" s="1"/>
  <c r="F62" i="1" s="1"/>
  <c r="G62" i="1" s="1"/>
  <c r="H62" i="1" s="1"/>
  <c r="T56" i="1"/>
  <c r="S56" i="1"/>
  <c r="R56" i="1"/>
  <c r="Q56" i="1"/>
  <c r="P56" i="1"/>
  <c r="O56" i="1"/>
  <c r="N56" i="1"/>
  <c r="H56" i="1"/>
  <c r="G56" i="1"/>
  <c r="F56" i="1"/>
  <c r="E56" i="1"/>
  <c r="D56" i="1"/>
  <c r="C56" i="1"/>
  <c r="B56" i="1"/>
  <c r="N55" i="1"/>
  <c r="N57" i="1" s="1"/>
  <c r="O57" i="1" s="1"/>
  <c r="P57" i="1" s="1"/>
  <c r="Q57" i="1" s="1"/>
  <c r="R57" i="1" s="1"/>
  <c r="B55" i="1"/>
  <c r="B57" i="1" s="1"/>
  <c r="T48" i="1"/>
  <c r="N49" i="1" s="1"/>
  <c r="O49" i="1" s="1"/>
  <c r="P49" i="1" s="1"/>
  <c r="Q49" i="1" s="1"/>
  <c r="R49" i="1" s="1"/>
  <c r="S49" i="1" s="1"/>
  <c r="T49" i="1" s="1"/>
  <c r="N50" i="1" s="1"/>
  <c r="O50" i="1" s="1"/>
  <c r="P50" i="1" s="1"/>
  <c r="Q50" i="1" s="1"/>
  <c r="R50" i="1" s="1"/>
  <c r="S50" i="1" s="1"/>
  <c r="T50" i="1" s="1"/>
  <c r="N51" i="1" s="1"/>
  <c r="O51" i="1" s="1"/>
  <c r="P51" i="1" s="1"/>
  <c r="Q51" i="1" s="1"/>
  <c r="R51" i="1" s="1"/>
  <c r="S51" i="1" s="1"/>
  <c r="T51" i="1" s="1"/>
  <c r="N52" i="1" s="1"/>
  <c r="O52" i="1" s="1"/>
  <c r="P52" i="1" s="1"/>
  <c r="Q52" i="1" s="1"/>
  <c r="R52" i="1" s="1"/>
  <c r="S52" i="1" s="1"/>
  <c r="T52" i="1" s="1"/>
  <c r="N53" i="1" s="1"/>
  <c r="O53" i="1" s="1"/>
  <c r="P53" i="1" s="1"/>
  <c r="Q53" i="1" s="1"/>
  <c r="R53" i="1" s="1"/>
  <c r="S53" i="1" s="1"/>
  <c r="T53" i="1" s="1"/>
  <c r="R48" i="1"/>
  <c r="S48" i="1" s="1"/>
  <c r="N48" i="1"/>
  <c r="O48" i="1" s="1"/>
  <c r="P48" i="1" s="1"/>
  <c r="Q48" i="1" s="1"/>
  <c r="F48" i="1"/>
  <c r="G48" i="1" s="1"/>
  <c r="H48" i="1" s="1"/>
  <c r="B49" i="1" s="1"/>
  <c r="C49" i="1" s="1"/>
  <c r="D49" i="1" s="1"/>
  <c r="E49" i="1" s="1"/>
  <c r="F49" i="1" s="1"/>
  <c r="G49" i="1" s="1"/>
  <c r="H49" i="1" s="1"/>
  <c r="B50" i="1" s="1"/>
  <c r="C50" i="1" s="1"/>
  <c r="D50" i="1" s="1"/>
  <c r="E50" i="1" s="1"/>
  <c r="F50" i="1" s="1"/>
  <c r="G50" i="1" s="1"/>
  <c r="H50" i="1" s="1"/>
  <c r="B51" i="1" s="1"/>
  <c r="C51" i="1" s="1"/>
  <c r="D51" i="1" s="1"/>
  <c r="E51" i="1" s="1"/>
  <c r="F51" i="1" s="1"/>
  <c r="G51" i="1" s="1"/>
  <c r="H51" i="1" s="1"/>
  <c r="B52" i="1" s="1"/>
  <c r="C52" i="1" s="1"/>
  <c r="D52" i="1" s="1"/>
  <c r="E52" i="1" s="1"/>
  <c r="F52" i="1" s="1"/>
  <c r="G52" i="1" s="1"/>
  <c r="H52" i="1" s="1"/>
  <c r="B53" i="1" s="1"/>
  <c r="C53" i="1" s="1"/>
  <c r="D53" i="1" s="1"/>
  <c r="E53" i="1" s="1"/>
  <c r="F53" i="1" s="1"/>
  <c r="G53" i="1" s="1"/>
  <c r="H53" i="1" s="1"/>
  <c r="B48" i="1"/>
  <c r="C48" i="1" s="1"/>
  <c r="D48" i="1" s="1"/>
  <c r="E48" i="1" s="1"/>
  <c r="T47" i="1"/>
  <c r="S47" i="1"/>
  <c r="R47" i="1"/>
  <c r="Q47" i="1"/>
  <c r="P47" i="1"/>
  <c r="O47" i="1"/>
  <c r="N47" i="1"/>
  <c r="H47" i="1"/>
  <c r="G47" i="1"/>
  <c r="F47" i="1"/>
  <c r="E47" i="1"/>
  <c r="D47" i="1"/>
  <c r="C47" i="1"/>
  <c r="B47" i="1"/>
  <c r="N46" i="1"/>
  <c r="B46" i="1"/>
  <c r="C40" i="1"/>
  <c r="D40" i="1" s="1"/>
  <c r="E40" i="1" s="1"/>
  <c r="F40" i="1" s="1"/>
  <c r="G40" i="1" s="1"/>
  <c r="H40" i="1" s="1"/>
  <c r="B41" i="1" s="1"/>
  <c r="C41" i="1" s="1"/>
  <c r="D41" i="1" s="1"/>
  <c r="E41" i="1" s="1"/>
  <c r="F41" i="1" s="1"/>
  <c r="G41" i="1" s="1"/>
  <c r="H41" i="1" s="1"/>
  <c r="B42" i="1" s="1"/>
  <c r="C42" i="1" s="1"/>
  <c r="D42" i="1" s="1"/>
  <c r="E42" i="1" s="1"/>
  <c r="F42" i="1" s="1"/>
  <c r="G42" i="1" s="1"/>
  <c r="H42" i="1" s="1"/>
  <c r="B43" i="1" s="1"/>
  <c r="C43" i="1" s="1"/>
  <c r="D43" i="1" s="1"/>
  <c r="E43" i="1" s="1"/>
  <c r="F43" i="1" s="1"/>
  <c r="G43" i="1" s="1"/>
  <c r="H43" i="1" s="1"/>
  <c r="B44" i="1" s="1"/>
  <c r="C44" i="1" s="1"/>
  <c r="D44" i="1" s="1"/>
  <c r="E44" i="1" s="1"/>
  <c r="F44" i="1" s="1"/>
  <c r="G44" i="1" s="1"/>
  <c r="H44" i="1" s="1"/>
  <c r="B40" i="1"/>
  <c r="T39" i="1"/>
  <c r="S39" i="1"/>
  <c r="R39" i="1"/>
  <c r="Q39" i="1"/>
  <c r="P39" i="1"/>
  <c r="O39" i="1"/>
  <c r="N39" i="1"/>
  <c r="H39" i="1"/>
  <c r="G39" i="1"/>
  <c r="F39" i="1"/>
  <c r="E39" i="1"/>
  <c r="D39" i="1"/>
  <c r="C39" i="1"/>
  <c r="B39" i="1"/>
  <c r="N38" i="1"/>
  <c r="N40" i="1" s="1"/>
  <c r="O40" i="1" s="1"/>
  <c r="P40" i="1" s="1"/>
  <c r="Q40" i="1" s="1"/>
  <c r="R40" i="1" s="1"/>
  <c r="S40" i="1" s="1"/>
  <c r="T40" i="1" s="1"/>
  <c r="N41" i="1" s="1"/>
  <c r="O41" i="1" s="1"/>
  <c r="P41" i="1" s="1"/>
  <c r="Q41" i="1" s="1"/>
  <c r="R41" i="1" s="1"/>
  <c r="S41" i="1" s="1"/>
  <c r="T41" i="1" s="1"/>
  <c r="N42" i="1" s="1"/>
  <c r="O42" i="1" s="1"/>
  <c r="P42" i="1" s="1"/>
  <c r="Q42" i="1" s="1"/>
  <c r="R42" i="1" s="1"/>
  <c r="S42" i="1" s="1"/>
  <c r="T42" i="1" s="1"/>
  <c r="N43" i="1" s="1"/>
  <c r="O43" i="1" s="1"/>
  <c r="P43" i="1" s="1"/>
  <c r="Q43" i="1" s="1"/>
  <c r="R43" i="1" s="1"/>
  <c r="S43" i="1" s="1"/>
  <c r="T43" i="1" s="1"/>
  <c r="N44" i="1" s="1"/>
  <c r="O44" i="1" s="1"/>
  <c r="P44" i="1" s="1"/>
  <c r="Q44" i="1" s="1"/>
  <c r="R44" i="1" s="1"/>
  <c r="S44" i="1" s="1"/>
  <c r="T44" i="1" s="1"/>
  <c r="B38" i="1"/>
  <c r="S33" i="1"/>
  <c r="T33" i="1" s="1"/>
  <c r="N34" i="1" s="1"/>
  <c r="O34" i="1" s="1"/>
  <c r="P34" i="1" s="1"/>
  <c r="Q34" i="1" s="1"/>
  <c r="R34" i="1" s="1"/>
  <c r="S34" i="1" s="1"/>
  <c r="T34" i="1" s="1"/>
  <c r="N35" i="1" s="1"/>
  <c r="O35" i="1" s="1"/>
  <c r="P35" i="1" s="1"/>
  <c r="Q35" i="1" s="1"/>
  <c r="R35" i="1" s="1"/>
  <c r="S35" i="1" s="1"/>
  <c r="T35" i="1" s="1"/>
  <c r="N36" i="1" s="1"/>
  <c r="O36" i="1" s="1"/>
  <c r="P36" i="1" s="1"/>
  <c r="Q36" i="1" s="1"/>
  <c r="R36" i="1" s="1"/>
  <c r="S36" i="1" s="1"/>
  <c r="T36" i="1" s="1"/>
  <c r="R31" i="1"/>
  <c r="S31" i="1" s="1"/>
  <c r="T31" i="1" s="1"/>
  <c r="N32" i="1" s="1"/>
  <c r="O32" i="1" s="1"/>
  <c r="P32" i="1" s="1"/>
  <c r="Q32" i="1" s="1"/>
  <c r="R32" i="1" s="1"/>
  <c r="S32" i="1" s="1"/>
  <c r="T32" i="1" s="1"/>
  <c r="N33" i="1" s="1"/>
  <c r="O33" i="1" s="1"/>
  <c r="P33" i="1" s="1"/>
  <c r="Q33" i="1" s="1"/>
  <c r="R33" i="1" s="1"/>
  <c r="Q31" i="1"/>
  <c r="O31" i="1"/>
  <c r="P31" i="1" s="1"/>
  <c r="N31" i="1"/>
  <c r="T30" i="1"/>
  <c r="S30" i="1"/>
  <c r="R30" i="1"/>
  <c r="Q30" i="1"/>
  <c r="P30" i="1"/>
  <c r="O30" i="1"/>
  <c r="N30" i="1"/>
  <c r="H30" i="1"/>
  <c r="G30" i="1"/>
  <c r="F30" i="1"/>
  <c r="E30" i="1"/>
  <c r="D30" i="1"/>
  <c r="C30" i="1"/>
  <c r="B30" i="1"/>
  <c r="N29" i="1"/>
  <c r="B29" i="1"/>
  <c r="B31" i="1" s="1"/>
  <c r="C31" i="1" s="1"/>
  <c r="D31" i="1" s="1"/>
  <c r="E31" i="1" s="1"/>
  <c r="F31" i="1" s="1"/>
  <c r="G31" i="1" s="1"/>
  <c r="H31" i="1" s="1"/>
  <c r="B32" i="1" s="1"/>
  <c r="C32" i="1" s="1"/>
  <c r="D32" i="1" s="1"/>
  <c r="E32" i="1" s="1"/>
  <c r="F32" i="1" s="1"/>
  <c r="G32" i="1" s="1"/>
  <c r="H32" i="1" s="1"/>
  <c r="B33" i="1" s="1"/>
  <c r="C33" i="1" s="1"/>
  <c r="D33" i="1" s="1"/>
  <c r="E33" i="1" s="1"/>
  <c r="F33" i="1" s="1"/>
  <c r="G33" i="1" s="1"/>
  <c r="H33" i="1" s="1"/>
  <c r="B34" i="1" s="1"/>
  <c r="C34" i="1" s="1"/>
  <c r="D34" i="1" s="1"/>
  <c r="E34" i="1" s="1"/>
  <c r="F34" i="1" s="1"/>
  <c r="G34" i="1" s="1"/>
  <c r="H34" i="1" s="1"/>
  <c r="B35" i="1" s="1"/>
  <c r="C35" i="1" s="1"/>
  <c r="D35" i="1" s="1"/>
  <c r="E35" i="1" s="1"/>
  <c r="F35" i="1" s="1"/>
  <c r="G35" i="1" s="1"/>
  <c r="H35" i="1" s="1"/>
  <c r="B36" i="1" s="1"/>
  <c r="C36" i="1" s="1"/>
  <c r="D36" i="1" s="1"/>
  <c r="E36" i="1" s="1"/>
  <c r="F36" i="1" s="1"/>
  <c r="G36" i="1" s="1"/>
  <c r="H36" i="1" s="1"/>
  <c r="N24" i="1"/>
  <c r="O24" i="1" s="1"/>
  <c r="P24" i="1" s="1"/>
  <c r="Q24" i="1" s="1"/>
  <c r="R24" i="1" s="1"/>
  <c r="S24" i="1" s="1"/>
  <c r="T24" i="1" s="1"/>
  <c r="N25" i="1" s="1"/>
  <c r="O25" i="1" s="1"/>
  <c r="P25" i="1" s="1"/>
  <c r="Q25" i="1" s="1"/>
  <c r="R25" i="1" s="1"/>
  <c r="S25" i="1" s="1"/>
  <c r="T25" i="1" s="1"/>
  <c r="N26" i="1" s="1"/>
  <c r="O26" i="1" s="1"/>
  <c r="P26" i="1" s="1"/>
  <c r="Q26" i="1" s="1"/>
  <c r="R26" i="1" s="1"/>
  <c r="S26" i="1" s="1"/>
  <c r="T26" i="1" s="1"/>
  <c r="N27" i="1" s="1"/>
  <c r="O27" i="1" s="1"/>
  <c r="P27" i="1" s="1"/>
  <c r="Q27" i="1" s="1"/>
  <c r="R27" i="1" s="1"/>
  <c r="S27" i="1" s="1"/>
  <c r="T27" i="1" s="1"/>
  <c r="P23" i="1"/>
  <c r="Q23" i="1" s="1"/>
  <c r="R23" i="1" s="1"/>
  <c r="S23" i="1" s="1"/>
  <c r="T23" i="1" s="1"/>
  <c r="O22" i="1"/>
  <c r="P22" i="1" s="1"/>
  <c r="Q22" i="1" s="1"/>
  <c r="R22" i="1" s="1"/>
  <c r="S22" i="1" s="1"/>
  <c r="T22" i="1" s="1"/>
  <c r="N23" i="1" s="1"/>
  <c r="O23" i="1" s="1"/>
  <c r="C22" i="1"/>
  <c r="D22" i="1" s="1"/>
  <c r="E22" i="1" s="1"/>
  <c r="F22" i="1" s="1"/>
  <c r="G22" i="1" s="1"/>
  <c r="H22" i="1" s="1"/>
  <c r="B23" i="1" s="1"/>
  <c r="C23" i="1" s="1"/>
  <c r="D23" i="1" s="1"/>
  <c r="E23" i="1" s="1"/>
  <c r="F23" i="1" s="1"/>
  <c r="G23" i="1" s="1"/>
  <c r="H23" i="1" s="1"/>
  <c r="B24" i="1" s="1"/>
  <c r="C24" i="1" s="1"/>
  <c r="D24" i="1" s="1"/>
  <c r="E24" i="1" s="1"/>
  <c r="F24" i="1" s="1"/>
  <c r="G24" i="1" s="1"/>
  <c r="H24" i="1" s="1"/>
  <c r="B25" i="1" s="1"/>
  <c r="C25" i="1" s="1"/>
  <c r="D25" i="1" s="1"/>
  <c r="E25" i="1" s="1"/>
  <c r="F25" i="1" s="1"/>
  <c r="G25" i="1" s="1"/>
  <c r="H25" i="1" s="1"/>
  <c r="B26" i="1" s="1"/>
  <c r="C26" i="1" s="1"/>
  <c r="D26" i="1" s="1"/>
  <c r="E26" i="1" s="1"/>
  <c r="F26" i="1" s="1"/>
  <c r="G26" i="1" s="1"/>
  <c r="H26" i="1" s="1"/>
  <c r="B27" i="1" s="1"/>
  <c r="C27" i="1" s="1"/>
  <c r="D27" i="1" s="1"/>
  <c r="E27" i="1" s="1"/>
  <c r="F27" i="1" s="1"/>
  <c r="G27" i="1" s="1"/>
  <c r="H27" i="1" s="1"/>
  <c r="T21" i="1"/>
  <c r="S21" i="1"/>
  <c r="R21" i="1"/>
  <c r="Q21" i="1"/>
  <c r="P21" i="1"/>
  <c r="O21" i="1"/>
  <c r="N21" i="1"/>
  <c r="H21" i="1"/>
  <c r="G21" i="1"/>
  <c r="F21" i="1"/>
  <c r="E21" i="1"/>
  <c r="D21" i="1"/>
  <c r="C21" i="1"/>
  <c r="B21" i="1"/>
  <c r="N20" i="1"/>
  <c r="N22" i="1" s="1"/>
  <c r="B20" i="1"/>
  <c r="B22" i="1" s="1"/>
  <c r="O13" i="1"/>
  <c r="P13" i="1" s="1"/>
  <c r="Q13" i="1" s="1"/>
  <c r="R13" i="1" s="1"/>
  <c r="S13" i="1" s="1"/>
  <c r="T13" i="1" s="1"/>
  <c r="N14" i="1" s="1"/>
  <c r="O14" i="1" s="1"/>
  <c r="P14" i="1" s="1"/>
  <c r="Q14" i="1" s="1"/>
  <c r="R14" i="1" s="1"/>
  <c r="S14" i="1" s="1"/>
  <c r="T14" i="1" s="1"/>
  <c r="N15" i="1" s="1"/>
  <c r="O15" i="1" s="1"/>
  <c r="P15" i="1" s="1"/>
  <c r="Q15" i="1" s="1"/>
  <c r="R15" i="1" s="1"/>
  <c r="S15" i="1" s="1"/>
  <c r="T15" i="1" s="1"/>
  <c r="N16" i="1" s="1"/>
  <c r="O16" i="1" s="1"/>
  <c r="P16" i="1" s="1"/>
  <c r="Q16" i="1" s="1"/>
  <c r="R16" i="1" s="1"/>
  <c r="S16" i="1" s="1"/>
  <c r="T16" i="1" s="1"/>
  <c r="N17" i="1" s="1"/>
  <c r="O17" i="1" s="1"/>
  <c r="P17" i="1" s="1"/>
  <c r="Q17" i="1" s="1"/>
  <c r="R17" i="1" s="1"/>
  <c r="S17" i="1" s="1"/>
  <c r="T17" i="1" s="1"/>
  <c r="N18" i="1" s="1"/>
  <c r="O18" i="1" s="1"/>
  <c r="P18" i="1" s="1"/>
  <c r="Q18" i="1" s="1"/>
  <c r="R18" i="1" s="1"/>
  <c r="S18" i="1" s="1"/>
  <c r="T18" i="1" s="1"/>
  <c r="N13" i="1"/>
  <c r="B13" i="1"/>
  <c r="C13" i="1" s="1"/>
  <c r="D13" i="1" s="1"/>
  <c r="E13" i="1" s="1"/>
  <c r="F13" i="1" s="1"/>
  <c r="G13" i="1" s="1"/>
  <c r="H13" i="1" s="1"/>
  <c r="B14" i="1" s="1"/>
  <c r="C14" i="1" s="1"/>
  <c r="D14" i="1" s="1"/>
  <c r="E14" i="1" s="1"/>
  <c r="F14" i="1" s="1"/>
  <c r="G14" i="1" s="1"/>
  <c r="H14" i="1" s="1"/>
  <c r="B15" i="1" s="1"/>
  <c r="C15" i="1" s="1"/>
  <c r="D15" i="1" s="1"/>
  <c r="E15" i="1" s="1"/>
  <c r="F15" i="1" s="1"/>
  <c r="G15" i="1" s="1"/>
  <c r="H15" i="1" s="1"/>
  <c r="B16" i="1" s="1"/>
  <c r="C16" i="1" s="1"/>
  <c r="D16" i="1" s="1"/>
  <c r="E16" i="1" s="1"/>
  <c r="F16" i="1" s="1"/>
  <c r="G16" i="1" s="1"/>
  <c r="H16" i="1" s="1"/>
  <c r="B17" i="1" s="1"/>
  <c r="C17" i="1" s="1"/>
  <c r="D17" i="1" s="1"/>
  <c r="E17" i="1" s="1"/>
  <c r="F17" i="1" s="1"/>
  <c r="G17" i="1" s="1"/>
  <c r="H17" i="1" s="1"/>
  <c r="B18" i="1" s="1"/>
  <c r="C18" i="1" s="1"/>
  <c r="D18" i="1" s="1"/>
  <c r="E18" i="1" s="1"/>
  <c r="F18" i="1" s="1"/>
  <c r="G18" i="1" s="1"/>
  <c r="H18" i="1" s="1"/>
  <c r="T12" i="1"/>
  <c r="S12" i="1"/>
  <c r="R12" i="1"/>
  <c r="Q12" i="1"/>
  <c r="P12" i="1"/>
  <c r="O12" i="1"/>
  <c r="N12" i="1"/>
  <c r="H12" i="1"/>
  <c r="G12" i="1"/>
  <c r="F12" i="1"/>
  <c r="E12" i="1"/>
  <c r="D12" i="1"/>
  <c r="C12" i="1"/>
  <c r="B12" i="1"/>
  <c r="N11" i="1"/>
  <c r="B11" i="1"/>
  <c r="A7" i="1"/>
</calcChain>
</file>

<file path=xl/sharedStrings.xml><?xml version="1.0" encoding="utf-8"?>
<sst xmlns="http://schemas.openxmlformats.org/spreadsheetml/2006/main" count="171" uniqueCount="72">
  <si>
    <t>Flint Community Schools</t>
  </si>
  <si>
    <t>APPENDIX E</t>
  </si>
  <si>
    <t>Year:</t>
  </si>
  <si>
    <t>Start Day:</t>
  </si>
  <si>
    <t>1: Sun, 2: Mon</t>
  </si>
  <si>
    <t>Instruction</t>
  </si>
  <si>
    <t>Holidays/Breaks</t>
  </si>
  <si>
    <t>Count Days</t>
  </si>
  <si>
    <t>X</t>
  </si>
  <si>
    <t>Prof. Dev.</t>
  </si>
  <si>
    <t>Half day</t>
  </si>
  <si>
    <t>Records Day/Teacher Work Day (No Students)</t>
  </si>
  <si>
    <t>Non-instructional Day</t>
  </si>
  <si>
    <t>HS only Exam/Testing - Half days</t>
  </si>
  <si>
    <t>Records Day [No Students]</t>
  </si>
  <si>
    <t>July</t>
  </si>
  <si>
    <t>January</t>
  </si>
  <si>
    <t>ST</t>
  </si>
  <si>
    <t>TE</t>
  </si>
  <si>
    <t xml:space="preserve">Independence Day           </t>
  </si>
  <si>
    <t>1</t>
  </si>
  <si>
    <t>No School, Holiday Break</t>
  </si>
  <si>
    <t>4</t>
  </si>
  <si>
    <t xml:space="preserve">School Resumes </t>
  </si>
  <si>
    <t>12-14</t>
  </si>
  <si>
    <t>Half days, Southwestern only</t>
  </si>
  <si>
    <t xml:space="preserve">No School, Records Day </t>
  </si>
  <si>
    <t>No School, Martin Luther King Jr. Day</t>
  </si>
  <si>
    <t>August</t>
  </si>
  <si>
    <t>February</t>
  </si>
  <si>
    <t>Teachers Return- Teacher Work Day</t>
  </si>
  <si>
    <t>19-20</t>
  </si>
  <si>
    <t>Staff PD</t>
  </si>
  <si>
    <t>Count Day</t>
  </si>
  <si>
    <t>25-26</t>
  </si>
  <si>
    <t>12-15</t>
  </si>
  <si>
    <t>No School, Winter Break</t>
  </si>
  <si>
    <t>Teacher Work Day</t>
  </si>
  <si>
    <t>No School, Staff PD</t>
  </si>
  <si>
    <t>First day of school, Half day dismissal</t>
  </si>
  <si>
    <t>September</t>
  </si>
  <si>
    <t>March</t>
  </si>
  <si>
    <t>No School, Labor Day</t>
  </si>
  <si>
    <t>No School, Relational Capacity Day</t>
  </si>
  <si>
    <t>No School, Good Friday</t>
  </si>
  <si>
    <t>29-31</t>
  </si>
  <si>
    <t>No School, Spring Break</t>
  </si>
  <si>
    <t>October</t>
  </si>
  <si>
    <t>April</t>
  </si>
  <si>
    <t>1-2</t>
  </si>
  <si>
    <t>13-15</t>
  </si>
  <si>
    <t>November</t>
  </si>
  <si>
    <t>May</t>
  </si>
  <si>
    <t>No School - Election Day, Staff PD</t>
  </si>
  <si>
    <t>25-27</t>
  </si>
  <si>
    <t xml:space="preserve">  No School, Thanksgiving Break</t>
  </si>
  <si>
    <t>No School, Memorial Day</t>
  </si>
  <si>
    <t>December</t>
  </si>
  <si>
    <t>June</t>
  </si>
  <si>
    <t>8-9</t>
  </si>
  <si>
    <t>Half days, Southwestern &amp; ALA only</t>
  </si>
  <si>
    <t>10</t>
  </si>
  <si>
    <t>Last day for Students, Half day dismissal</t>
  </si>
  <si>
    <t>11</t>
  </si>
  <si>
    <r>
      <rPr>
        <b/>
        <sz val="8"/>
        <color theme="1"/>
        <rFont val="Arial"/>
        <family val="2"/>
      </rPr>
      <t xml:space="preserve">Records Day </t>
    </r>
    <r>
      <rPr>
        <b/>
        <sz val="7"/>
        <color theme="1"/>
        <rFont val="Arial"/>
        <family val="2"/>
      </rPr>
      <t>[Teacher/Para Last Day]</t>
    </r>
  </si>
  <si>
    <t>21-31</t>
  </si>
  <si>
    <t>DRAFT Congress in progress</t>
  </si>
  <si>
    <t>Draft created utf 10-23-24</t>
  </si>
  <si>
    <t>Para</t>
  </si>
  <si>
    <t>TA</t>
  </si>
  <si>
    <t>6 PD</t>
  </si>
  <si>
    <t>INSTRUCTION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</si>
</sst>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m\ yyyy"/>
    <numFmt numFmtId="165" formatCode="mmmm"/>
    <numFmt numFmtId="166" formatCode="d"/>
    <numFmt numFmtId="167" formatCode="m\-d"/>
    <numFmt numFmtId="168" formatCode="0.0"/>
  </numFmts>
  <fonts count="47">
    <font>
      <sz val="11"/>
      <color theme="1"/>
      <name val="Calibri"/>
      <scheme val="minor"/>
    </font>
    <font>
      <b/>
      <sz val="14"/>
      <color rgb="FF333F4F"/>
      <name val="Arial"/>
      <family val="2"/>
    </font>
    <font>
      <sz val="11"/>
      <name val="Calibri"/>
      <family val="2"/>
    </font>
    <font>
      <b/>
      <sz val="10"/>
      <color rgb="FF800000"/>
      <name val="Arial"/>
      <family val="2"/>
    </font>
    <font>
      <sz val="10"/>
      <color theme="1"/>
      <name val="Arial"/>
      <family val="2"/>
    </font>
    <font>
      <sz val="10"/>
      <color rgb="FF333F4F"/>
      <name val="Arial"/>
      <family val="2"/>
    </font>
    <font>
      <sz val="8"/>
      <color theme="1"/>
      <name val="Arial"/>
      <family val="2"/>
    </font>
    <font>
      <u/>
      <sz val="8"/>
      <color rgb="FF0000FF"/>
      <name val="Arial"/>
      <family val="2"/>
    </font>
    <font>
      <i/>
      <sz val="8"/>
      <color theme="1"/>
      <name val="Arial"/>
      <family val="2"/>
    </font>
    <font>
      <b/>
      <sz val="8"/>
      <color rgb="FF333F4F"/>
      <name val="Arial"/>
      <family val="2"/>
    </font>
    <font>
      <sz val="8"/>
      <color rgb="FF333F4F"/>
      <name val="Arial"/>
      <family val="2"/>
    </font>
    <font>
      <b/>
      <sz val="12"/>
      <color rgb="FF009999"/>
      <name val="Arial"/>
      <family val="2"/>
    </font>
    <font>
      <b/>
      <sz val="14"/>
      <color rgb="FF2F5496"/>
      <name val="Arial"/>
      <family val="2"/>
    </font>
    <font>
      <b/>
      <sz val="8"/>
      <color rgb="FFFF0000"/>
      <name val="Arial"/>
      <family val="2"/>
    </font>
    <font>
      <b/>
      <sz val="8"/>
      <color theme="1"/>
      <name val="Arial"/>
      <family val="2"/>
    </font>
    <font>
      <b/>
      <i/>
      <sz val="15"/>
      <color rgb="FFFF0000"/>
      <name val="Arial"/>
      <family val="2"/>
    </font>
    <font>
      <b/>
      <i/>
      <sz val="12"/>
      <color theme="1"/>
      <name val="Arial"/>
      <family val="2"/>
    </font>
    <font>
      <b/>
      <i/>
      <sz val="13"/>
      <color theme="1"/>
      <name val="Arial"/>
      <family val="2"/>
    </font>
    <font>
      <b/>
      <sz val="14"/>
      <color theme="1"/>
      <name val="Arial"/>
      <family val="2"/>
    </font>
    <font>
      <b/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color rgb="FF7030A0"/>
      <name val="Arial"/>
      <family val="2"/>
    </font>
    <font>
      <sz val="8"/>
      <color theme="0"/>
      <name val="Arial"/>
      <family val="2"/>
    </font>
    <font>
      <sz val="8"/>
      <color theme="1"/>
      <name val="Century Gothic"/>
      <family val="2"/>
    </font>
    <font>
      <b/>
      <sz val="8"/>
      <color rgb="FFFFFFFF"/>
      <name val="Arial"/>
      <family val="2"/>
    </font>
    <font>
      <u/>
      <sz val="8"/>
      <color theme="1"/>
      <name val="Arial"/>
      <family val="2"/>
    </font>
    <font>
      <sz val="9"/>
      <color theme="1"/>
      <name val="Arial"/>
      <family val="2"/>
    </font>
    <font>
      <sz val="7"/>
      <color theme="1"/>
      <name val="Arial"/>
      <family val="2"/>
    </font>
    <font>
      <b/>
      <sz val="8"/>
      <color rgb="FF000000"/>
      <name val="Arial"/>
      <family val="2"/>
    </font>
    <font>
      <sz val="11"/>
      <color theme="1"/>
      <name val="Calibri"/>
      <family val="2"/>
    </font>
    <font>
      <b/>
      <sz val="7"/>
      <color rgb="FFFF0000"/>
      <name val="Arial"/>
      <family val="2"/>
    </font>
    <font>
      <sz val="8"/>
      <color rgb="FF333F4F"/>
      <name val="Century Gothic"/>
      <family val="2"/>
    </font>
    <font>
      <i/>
      <sz val="8"/>
      <color theme="1"/>
      <name val="Candara"/>
      <family val="2"/>
    </font>
    <font>
      <b/>
      <sz val="10"/>
      <color rgb="FF000000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  <font>
      <b/>
      <sz val="10"/>
      <color theme="1"/>
      <name val="Arial"/>
      <family val="2"/>
    </font>
    <font>
      <sz val="8"/>
      <color rgb="FFFF0000"/>
      <name val="Arial"/>
      <family val="2"/>
    </font>
    <font>
      <b/>
      <sz val="12"/>
      <color rgb="FF0070C0"/>
      <name val="Arial"/>
      <family val="2"/>
    </font>
    <font>
      <b/>
      <sz val="10"/>
      <color rgb="FFFF0000"/>
      <name val="Arial"/>
      <family val="2"/>
    </font>
    <font>
      <sz val="12"/>
      <color theme="1"/>
      <name val="Arial"/>
      <family val="2"/>
    </font>
    <font>
      <b/>
      <sz val="10"/>
      <color rgb="FF7030A0"/>
      <name val="Arial"/>
      <family val="2"/>
    </font>
    <font>
      <sz val="10"/>
      <color rgb="FFFF0000"/>
      <name val="Arial"/>
      <family val="2"/>
    </font>
    <font>
      <b/>
      <sz val="10"/>
      <color rgb="FF548135"/>
      <name val="Arial"/>
      <family val="2"/>
    </font>
    <font>
      <sz val="8"/>
      <color rgb="FF0070C0"/>
      <name val="Arial"/>
      <family val="2"/>
    </font>
    <font>
      <b/>
      <sz val="7"/>
      <color theme="1"/>
      <name val="Arial"/>
      <family val="2"/>
    </font>
    <font>
      <b/>
      <sz val="18"/>
      <color rgb="FF8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FF6600"/>
        <bgColor rgb="FFFF6600"/>
      </patternFill>
    </fill>
    <fill>
      <patternFill patternType="solid">
        <fgColor theme="1"/>
        <bgColor theme="1"/>
      </patternFill>
    </fill>
    <fill>
      <patternFill patternType="solid">
        <fgColor rgb="FFFBE4D5"/>
        <bgColor rgb="FFFBE4D5"/>
      </patternFill>
    </fill>
    <fill>
      <patternFill patternType="solid">
        <fgColor rgb="FF2F5496"/>
        <bgColor rgb="FF2F5496"/>
      </patternFill>
    </fill>
    <fill>
      <patternFill patternType="solid">
        <fgColor rgb="FFD9E2F3"/>
        <bgColor rgb="FFD9E2F3"/>
      </patternFill>
    </fill>
    <fill>
      <patternFill patternType="solid">
        <fgColor theme="0"/>
        <bgColor theme="0"/>
      </patternFill>
    </fill>
    <fill>
      <patternFill patternType="solid">
        <fgColor rgb="FFF3F3F3"/>
        <bgColor rgb="FFF3F3F3"/>
      </patternFill>
    </fill>
    <fill>
      <patternFill patternType="solid">
        <fgColor rgb="FF000000"/>
        <bgColor rgb="FF000000"/>
      </patternFill>
    </fill>
    <fill>
      <patternFill patternType="solid">
        <fgColor rgb="FFEFEFEF"/>
        <bgColor rgb="FFEFEFEF"/>
      </patternFill>
    </fill>
    <fill>
      <patternFill patternType="solid">
        <fgColor theme="0"/>
        <bgColor rgb="FFFFFF0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5" fillId="0" borderId="0" xfId="0" applyFont="1"/>
    <xf numFmtId="0" fontId="4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10" fillId="0" borderId="0" xfId="0" applyFont="1" applyAlignment="1">
      <alignment horizontal="left" vertical="top" wrapText="1"/>
    </xf>
    <xf numFmtId="0" fontId="6" fillId="3" borderId="7" xfId="0" applyFont="1" applyFill="1" applyBorder="1"/>
    <xf numFmtId="0" fontId="6" fillId="4" borderId="7" xfId="0" applyFont="1" applyFill="1" applyBorder="1"/>
    <xf numFmtId="0" fontId="6" fillId="5" borderId="7" xfId="0" applyFont="1" applyFill="1" applyBorder="1"/>
    <xf numFmtId="0" fontId="12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7" borderId="7" xfId="0" applyFont="1" applyFill="1" applyBorder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8" borderId="7" xfId="0" applyFont="1" applyFill="1" applyBorder="1" applyAlignment="1">
      <alignment horizontal="center" vertical="center"/>
    </xf>
    <xf numFmtId="0" fontId="20" fillId="0" borderId="0" xfId="0" applyFont="1"/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/>
    <xf numFmtId="0" fontId="6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66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166" fontId="6" fillId="0" borderId="8" xfId="0" applyNumberFormat="1" applyFont="1" applyBorder="1" applyAlignment="1">
      <alignment horizontal="center" vertical="center"/>
    </xf>
    <xf numFmtId="166" fontId="14" fillId="0" borderId="8" xfId="0" applyNumberFormat="1" applyFont="1" applyBorder="1" applyAlignment="1">
      <alignment horizontal="center" vertical="center"/>
    </xf>
    <xf numFmtId="166" fontId="14" fillId="11" borderId="8" xfId="0" applyNumberFormat="1" applyFont="1" applyFill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166" fontId="14" fillId="4" borderId="8" xfId="0" applyNumberFormat="1" applyFont="1" applyFill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left" vertical="center"/>
    </xf>
    <xf numFmtId="0" fontId="14" fillId="2" borderId="1" xfId="0" applyFont="1" applyFill="1" applyBorder="1" applyAlignment="1">
      <alignment vertical="center"/>
    </xf>
    <xf numFmtId="166" fontId="14" fillId="3" borderId="8" xfId="0" applyNumberFormat="1" applyFont="1" applyFill="1" applyBorder="1" applyAlignment="1">
      <alignment horizontal="center" vertical="center"/>
    </xf>
    <xf numFmtId="49" fontId="14" fillId="3" borderId="1" xfId="0" applyNumberFormat="1" applyFont="1" applyFill="1" applyBorder="1" applyAlignment="1">
      <alignment horizontal="left" vertical="center"/>
    </xf>
    <xf numFmtId="0" fontId="10" fillId="0" borderId="0" xfId="0" applyFont="1"/>
    <xf numFmtId="0" fontId="25" fillId="0" borderId="0" xfId="0" applyFont="1" applyAlignment="1">
      <alignment vertical="center"/>
    </xf>
    <xf numFmtId="166" fontId="14" fillId="8" borderId="8" xfId="0" applyNumberFormat="1" applyFont="1" applyFill="1" applyBorder="1" applyAlignment="1">
      <alignment horizontal="center" vertical="center"/>
    </xf>
    <xf numFmtId="166" fontId="19" fillId="7" borderId="8" xfId="0" applyNumberFormat="1" applyFont="1" applyFill="1" applyBorder="1" applyAlignment="1">
      <alignment horizontal="center" vertical="center"/>
    </xf>
    <xf numFmtId="49" fontId="14" fillId="8" borderId="1" xfId="0" applyNumberFormat="1" applyFont="1" applyFill="1" applyBorder="1" applyAlignment="1">
      <alignment horizontal="left" vertical="center"/>
    </xf>
    <xf numFmtId="0" fontId="26" fillId="0" borderId="0" xfId="0" applyFont="1" applyAlignment="1">
      <alignment horizontal="left"/>
    </xf>
    <xf numFmtId="0" fontId="22" fillId="2" borderId="1" xfId="0" applyFont="1" applyFill="1" applyBorder="1"/>
    <xf numFmtId="166" fontId="24" fillId="7" borderId="1" xfId="0" applyNumberFormat="1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/>
    </xf>
    <xf numFmtId="0" fontId="27" fillId="0" borderId="0" xfId="0" applyFont="1" applyAlignment="1">
      <alignment horizontal="left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left" vertical="center"/>
    </xf>
    <xf numFmtId="165" fontId="14" fillId="10" borderId="9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/>
    </xf>
    <xf numFmtId="166" fontId="13" fillId="2" borderId="1" xfId="0" applyNumberFormat="1" applyFont="1" applyFill="1" applyBorder="1" applyAlignment="1">
      <alignment horizontal="left" vertical="center"/>
    </xf>
    <xf numFmtId="166" fontId="6" fillId="11" borderId="8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28" fillId="2" borderId="1" xfId="0" applyFont="1" applyFill="1" applyBorder="1" applyAlignment="1">
      <alignment vertical="center"/>
    </xf>
    <xf numFmtId="166" fontId="14" fillId="5" borderId="8" xfId="0" applyNumberFormat="1" applyFont="1" applyFill="1" applyBorder="1" applyAlignment="1">
      <alignment horizontal="center" vertical="center"/>
    </xf>
    <xf numFmtId="166" fontId="14" fillId="5" borderId="1" xfId="0" applyNumberFormat="1" applyFont="1" applyFill="1" applyBorder="1" applyAlignment="1">
      <alignment horizontal="left" vertical="center"/>
    </xf>
    <xf numFmtId="0" fontId="13" fillId="12" borderId="0" xfId="0" applyFont="1" applyFill="1"/>
    <xf numFmtId="0" fontId="14" fillId="12" borderId="0" xfId="0" applyFont="1" applyFill="1"/>
    <xf numFmtId="166" fontId="19" fillId="13" borderId="8" xfId="0" applyNumberFormat="1" applyFont="1" applyFill="1" applyBorder="1" applyAlignment="1">
      <alignment horizontal="center" vertical="center"/>
    </xf>
    <xf numFmtId="166" fontId="13" fillId="11" borderId="8" xfId="0" applyNumberFormat="1" applyFont="1" applyFill="1" applyBorder="1" applyAlignment="1">
      <alignment horizontal="center" vertical="center"/>
    </xf>
    <xf numFmtId="0" fontId="14" fillId="14" borderId="0" xfId="0" applyFont="1" applyFill="1" applyAlignment="1">
      <alignment horizontal="left"/>
    </xf>
    <xf numFmtId="0" fontId="14" fillId="2" borderId="0" xfId="0" applyFont="1" applyFill="1"/>
    <xf numFmtId="0" fontId="6" fillId="11" borderId="1" xfId="0" applyFont="1" applyFill="1" applyBorder="1" applyAlignment="1">
      <alignment vertical="center"/>
    </xf>
    <xf numFmtId="166" fontId="13" fillId="2" borderId="8" xfId="0" applyNumberFormat="1" applyFont="1" applyFill="1" applyBorder="1" applyAlignment="1">
      <alignment horizontal="center" vertical="center"/>
    </xf>
    <xf numFmtId="166" fontId="13" fillId="11" borderId="1" xfId="0" applyNumberFormat="1" applyFont="1" applyFill="1" applyBorder="1" applyAlignment="1">
      <alignment horizontal="left" vertical="center"/>
    </xf>
    <xf numFmtId="166" fontId="24" fillId="13" borderId="8" xfId="0" applyNumberFormat="1" applyFont="1" applyFill="1" applyBorder="1" applyAlignment="1">
      <alignment horizontal="center" vertical="center"/>
    </xf>
    <xf numFmtId="0" fontId="14" fillId="12" borderId="0" xfId="0" applyFont="1" applyFill="1" applyAlignment="1">
      <alignment horizontal="left"/>
    </xf>
    <xf numFmtId="166" fontId="14" fillId="6" borderId="8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/>
    </xf>
    <xf numFmtId="166" fontId="28" fillId="3" borderId="8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left" vertical="center"/>
    </xf>
    <xf numFmtId="0" fontId="6" fillId="11" borderId="1" xfId="0" applyFont="1" applyFill="1" applyBorder="1"/>
    <xf numFmtId="167" fontId="14" fillId="4" borderId="1" xfId="0" applyNumberFormat="1" applyFont="1" applyFill="1" applyBorder="1" applyAlignment="1">
      <alignment horizontal="left" vertical="center"/>
    </xf>
    <xf numFmtId="49" fontId="14" fillId="2" borderId="1" xfId="0" applyNumberFormat="1" applyFont="1" applyFill="1" applyBorder="1" applyAlignment="1">
      <alignment horizontal="left" vertical="center"/>
    </xf>
    <xf numFmtId="0" fontId="29" fillId="2" borderId="0" xfId="0" applyFont="1" applyFill="1"/>
    <xf numFmtId="166" fontId="13" fillId="0" borderId="8" xfId="0" applyNumberFormat="1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4" fillId="2" borderId="1" xfId="0" applyFont="1" applyFill="1" applyBorder="1"/>
    <xf numFmtId="166" fontId="14" fillId="4" borderId="1" xfId="0" applyNumberFormat="1" applyFont="1" applyFill="1" applyBorder="1" applyAlignment="1">
      <alignment horizontal="left" vertical="center"/>
    </xf>
    <xf numFmtId="165" fontId="13" fillId="0" borderId="0" xfId="0" applyNumberFormat="1" applyFont="1" applyAlignment="1">
      <alignment horizontal="left" vertical="center"/>
    </xf>
    <xf numFmtId="0" fontId="14" fillId="2" borderId="1" xfId="0" applyFont="1" applyFill="1" applyBorder="1" applyAlignment="1">
      <alignment horizontal="left"/>
    </xf>
    <xf numFmtId="49" fontId="30" fillId="2" borderId="1" xfId="0" applyNumberFormat="1" applyFont="1" applyFill="1" applyBorder="1" applyAlignment="1">
      <alignment horizontal="left" vertical="center"/>
    </xf>
    <xf numFmtId="0" fontId="31" fillId="0" borderId="0" xfId="0" applyFont="1"/>
    <xf numFmtId="166" fontId="19" fillId="2" borderId="1" xfId="0" applyNumberFormat="1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top"/>
    </xf>
    <xf numFmtId="165" fontId="14" fillId="0" borderId="0" xfId="0" applyNumberFormat="1" applyFont="1" applyAlignment="1">
      <alignment horizontal="left" vertical="center"/>
    </xf>
    <xf numFmtId="0" fontId="19" fillId="2" borderId="1" xfId="0" applyFont="1" applyFill="1" applyBorder="1"/>
    <xf numFmtId="166" fontId="24" fillId="7" borderId="8" xfId="0" applyNumberFormat="1" applyFont="1" applyFill="1" applyBorder="1" applyAlignment="1">
      <alignment horizontal="center" vertical="center"/>
    </xf>
    <xf numFmtId="49" fontId="14" fillId="6" borderId="1" xfId="0" applyNumberFormat="1" applyFont="1" applyFill="1" applyBorder="1" applyAlignment="1">
      <alignment horizontal="left" vertical="center"/>
    </xf>
    <xf numFmtId="166" fontId="28" fillId="0" borderId="8" xfId="0" applyNumberFormat="1" applyFont="1" applyBorder="1" applyAlignment="1">
      <alignment horizontal="center" vertical="center"/>
    </xf>
    <xf numFmtId="49" fontId="24" fillId="7" borderId="1" xfId="0" applyNumberFormat="1" applyFont="1" applyFill="1" applyBorder="1" applyAlignment="1">
      <alignment horizontal="left" vertical="center"/>
    </xf>
    <xf numFmtId="0" fontId="14" fillId="4" borderId="1" xfId="0" applyFont="1" applyFill="1" applyBorder="1"/>
    <xf numFmtId="0" fontId="19" fillId="2" borderId="1" xfId="0" applyFont="1" applyFill="1" applyBorder="1" applyAlignment="1">
      <alignment horizontal="left" vertical="center"/>
    </xf>
    <xf numFmtId="0" fontId="32" fillId="0" borderId="0" xfId="0" applyFont="1" applyAlignment="1">
      <alignment horizontal="right" vertical="center"/>
    </xf>
    <xf numFmtId="0" fontId="4" fillId="0" borderId="0" xfId="0" applyFont="1" applyAlignment="1">
      <alignment horizontal="left"/>
    </xf>
    <xf numFmtId="0" fontId="11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49" fontId="4" fillId="0" borderId="0" xfId="0" applyNumberFormat="1" applyFont="1"/>
    <xf numFmtId="49" fontId="11" fillId="0" borderId="0" xfId="0" applyNumberFormat="1" applyFont="1" applyAlignment="1">
      <alignment vertical="center"/>
    </xf>
    <xf numFmtId="0" fontId="6" fillId="0" borderId="0" xfId="0" applyFont="1" applyAlignment="1">
      <alignment horizontal="center"/>
    </xf>
    <xf numFmtId="0" fontId="34" fillId="0" borderId="0" xfId="0" applyFont="1"/>
    <xf numFmtId="0" fontId="35" fillId="0" borderId="0" xfId="0" applyFont="1" applyAlignment="1">
      <alignment horizontal="center"/>
    </xf>
    <xf numFmtId="0" fontId="36" fillId="0" borderId="0" xfId="0" applyFont="1"/>
    <xf numFmtId="0" fontId="36" fillId="0" borderId="0" xfId="0" applyFont="1" applyAlignment="1">
      <alignment horizontal="center"/>
    </xf>
    <xf numFmtId="49" fontId="37" fillId="0" borderId="0" xfId="0" applyNumberFormat="1" applyFont="1" applyAlignment="1">
      <alignment vertical="top"/>
    </xf>
    <xf numFmtId="49" fontId="4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36" fillId="0" borderId="0" xfId="0" applyFont="1" applyAlignment="1">
      <alignment horizontal="left"/>
    </xf>
    <xf numFmtId="0" fontId="35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38" fillId="0" borderId="0" xfId="0" applyNumberFormat="1" applyFont="1"/>
    <xf numFmtId="49" fontId="13" fillId="0" borderId="0" xfId="0" applyNumberFormat="1" applyFont="1" applyAlignment="1">
      <alignment horizontal="right"/>
    </xf>
    <xf numFmtId="49" fontId="6" fillId="0" borderId="0" xfId="0" applyNumberFormat="1" applyFont="1"/>
    <xf numFmtId="0" fontId="38" fillId="0" borderId="0" xfId="0" applyFont="1"/>
    <xf numFmtId="0" fontId="39" fillId="0" borderId="0" xfId="0" applyFont="1" applyAlignment="1">
      <alignment horizontal="left"/>
    </xf>
    <xf numFmtId="49" fontId="39" fillId="0" borderId="0" xfId="0" applyNumberFormat="1" applyFont="1"/>
    <xf numFmtId="49" fontId="40" fillId="0" borderId="0" xfId="0" applyNumberFormat="1" applyFont="1" applyAlignment="1">
      <alignment horizontal="right" vertical="top"/>
    </xf>
    <xf numFmtId="49" fontId="40" fillId="0" borderId="0" xfId="0" applyNumberFormat="1" applyFont="1" applyAlignment="1">
      <alignment vertical="top"/>
    </xf>
    <xf numFmtId="49" fontId="39" fillId="0" borderId="0" xfId="0" applyNumberFormat="1" applyFont="1" applyAlignment="1">
      <alignment vertical="top"/>
    </xf>
    <xf numFmtId="49" fontId="35" fillId="0" borderId="0" xfId="0" applyNumberFormat="1" applyFont="1" applyAlignment="1">
      <alignment horizontal="left" vertical="top"/>
    </xf>
    <xf numFmtId="49" fontId="37" fillId="0" borderId="0" xfId="0" applyNumberFormat="1" applyFont="1"/>
    <xf numFmtId="0" fontId="35" fillId="4" borderId="1" xfId="0" applyFont="1" applyFill="1" applyBorder="1" applyAlignment="1">
      <alignment horizontal="center"/>
    </xf>
    <xf numFmtId="0" fontId="34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49" fontId="13" fillId="0" borderId="0" xfId="0" applyNumberFormat="1" applyFont="1"/>
    <xf numFmtId="49" fontId="43" fillId="0" borderId="0" xfId="0" applyNumberFormat="1" applyFont="1"/>
    <xf numFmtId="0" fontId="4" fillId="0" borderId="0" xfId="0" applyFont="1" applyAlignment="1">
      <alignment horizontal="right"/>
    </xf>
    <xf numFmtId="49" fontId="4" fillId="0" borderId="0" xfId="0" applyNumberFormat="1" applyFont="1" applyAlignment="1">
      <alignment horizontal="left"/>
    </xf>
    <xf numFmtId="168" fontId="6" fillId="0" borderId="0" xfId="0" applyNumberFormat="1" applyFont="1"/>
    <xf numFmtId="49" fontId="44" fillId="0" borderId="0" xfId="0" applyNumberFormat="1" applyFont="1"/>
    <xf numFmtId="0" fontId="44" fillId="0" borderId="0" xfId="0" applyFont="1"/>
    <xf numFmtId="49" fontId="36" fillId="0" borderId="0" xfId="0" applyNumberFormat="1" applyFont="1" applyAlignment="1">
      <alignment horizontal="left"/>
    </xf>
    <xf numFmtId="49" fontId="36" fillId="11" borderId="1" xfId="0" applyNumberFormat="1" applyFont="1" applyFill="1" applyBorder="1"/>
    <xf numFmtId="49" fontId="36" fillId="0" borderId="0" xfId="0" applyNumberFormat="1" applyFont="1"/>
    <xf numFmtId="0" fontId="46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6" fillId="0" borderId="1" xfId="0" applyFont="1" applyBorder="1" applyAlignment="1">
      <alignment horizontal="center"/>
    </xf>
    <xf numFmtId="0" fontId="34" fillId="0" borderId="1" xfId="0" applyFont="1" applyBorder="1"/>
    <xf numFmtId="0" fontId="35" fillId="0" borderId="1" xfId="0" applyFont="1" applyBorder="1" applyAlignment="1">
      <alignment horizontal="center"/>
    </xf>
    <xf numFmtId="0" fontId="36" fillId="0" borderId="1" xfId="0" applyFont="1" applyBorder="1"/>
    <xf numFmtId="0" fontId="36" fillId="0" borderId="1" xfId="0" applyFont="1" applyBorder="1" applyAlignment="1">
      <alignment horizontal="center"/>
    </xf>
    <xf numFmtId="0" fontId="36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9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34" fillId="0" borderId="1" xfId="0" applyFont="1" applyBorder="1" applyAlignment="1">
      <alignment horizontal="center"/>
    </xf>
    <xf numFmtId="0" fontId="41" fillId="0" borderId="1" xfId="0" applyFont="1" applyBorder="1" applyAlignment="1">
      <alignment horizontal="center"/>
    </xf>
    <xf numFmtId="0" fontId="42" fillId="0" borderId="1" xfId="0" applyFont="1" applyBorder="1" applyAlignment="1">
      <alignment horizontal="center"/>
    </xf>
    <xf numFmtId="0" fontId="39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6" fillId="0" borderId="1" xfId="0" applyFont="1" applyBorder="1"/>
    <xf numFmtId="49" fontId="4" fillId="0" borderId="1" xfId="0" applyNumberFormat="1" applyFont="1" applyBorder="1" applyAlignment="1">
      <alignment horizontal="left"/>
    </xf>
    <xf numFmtId="168" fontId="6" fillId="0" borderId="1" xfId="0" applyNumberFormat="1" applyFont="1" applyBorder="1"/>
    <xf numFmtId="0" fontId="35" fillId="15" borderId="1" xfId="0" applyFont="1" applyFill="1" applyBorder="1" applyAlignment="1">
      <alignment horizontal="center"/>
    </xf>
    <xf numFmtId="0" fontId="9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/>
    </xf>
    <xf numFmtId="0" fontId="8" fillId="2" borderId="6" xfId="0" applyFont="1" applyFill="1" applyBorder="1" applyAlignment="1">
      <alignment horizontal="left"/>
    </xf>
    <xf numFmtId="0" fontId="11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" fillId="2" borderId="1" xfId="0" applyFont="1" applyFill="1" applyBorder="1" applyAlignment="1"/>
    <xf numFmtId="0" fontId="2" fillId="0" borderId="1" xfId="0" applyFont="1" applyBorder="1" applyAlignment="1"/>
    <xf numFmtId="0" fontId="4" fillId="2" borderId="1" xfId="0" applyFont="1" applyFill="1" applyBorder="1" applyAlignment="1">
      <alignment horizontal="right"/>
    </xf>
    <xf numFmtId="0" fontId="2" fillId="0" borderId="2" xfId="0" applyFont="1" applyBorder="1" applyAlignment="1"/>
    <xf numFmtId="0" fontId="2" fillId="0" borderId="4" xfId="0" applyFont="1" applyBorder="1" applyAlignment="1"/>
    <xf numFmtId="0" fontId="2" fillId="0" borderId="5" xfId="0" applyFont="1" applyBorder="1" applyAlignment="1"/>
    <xf numFmtId="0" fontId="0" fillId="0" borderId="0" xfId="0" applyAlignment="1"/>
    <xf numFmtId="164" fontId="24" fillId="9" borderId="1" xfId="0" applyNumberFormat="1" applyFont="1" applyFill="1" applyBorder="1" applyAlignment="1">
      <alignment horizontal="center" vertical="center"/>
    </xf>
    <xf numFmtId="165" fontId="14" fillId="10" borderId="9" xfId="0" applyNumberFormat="1" applyFont="1" applyFill="1" applyBorder="1" applyAlignment="1">
      <alignment horizontal="left" vertical="center"/>
    </xf>
    <xf numFmtId="0" fontId="2" fillId="0" borderId="9" xfId="0" applyFont="1" applyBorder="1" applyAlignment="1"/>
    <xf numFmtId="49" fontId="29" fillId="0" borderId="0" xfId="0" applyNumberFormat="1" applyFont="1" applyAlignment="1">
      <alignment horizontal="left" vertical="center"/>
    </xf>
  </cellXfs>
  <cellStyles count="1">
    <cellStyle name="Normal" xfId="0" builtinId="0"/>
  </cellStyles>
  <dxfs count="4"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ustomXml" Target="../customXml/item1.xml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0"/>
  <sheetViews>
    <sheetView showGridLines="0" tabSelected="1" workbookViewId="0">
      <selection activeCell="Y8" sqref="Y8:Y13"/>
    </sheetView>
  </sheetViews>
  <sheetFormatPr defaultColWidth="14.42578125" defaultRowHeight="15" customHeight="1"/>
  <cols>
    <col min="1" max="1" width="3.140625" customWidth="1"/>
    <col min="2" max="5" width="3.7109375" customWidth="1"/>
    <col min="6" max="6" width="4.42578125" customWidth="1"/>
    <col min="7" max="7" width="3.7109375" customWidth="1"/>
    <col min="8" max="8" width="4.42578125" customWidth="1"/>
    <col min="9" max="9" width="1.7109375" customWidth="1"/>
    <col min="10" max="10" width="4.42578125" customWidth="1"/>
    <col min="11" max="11" width="32.140625" customWidth="1"/>
    <col min="12" max="13" width="3.42578125" customWidth="1"/>
    <col min="14" max="20" width="3.7109375" customWidth="1"/>
    <col min="21" max="21" width="2.42578125" customWidth="1"/>
    <col min="22" max="22" width="4.42578125" customWidth="1"/>
    <col min="23" max="23" width="33" customWidth="1"/>
    <col min="24" max="24" width="2" customWidth="1"/>
    <col min="25" max="25" width="50.42578125" customWidth="1"/>
    <col min="26" max="28" width="9.140625" customWidth="1"/>
  </cols>
  <sheetData>
    <row r="1" spans="1:28" ht="28.5" customHeight="1">
      <c r="A1" s="179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54" t="s">
        <v>1</v>
      </c>
      <c r="X1" s="2"/>
      <c r="Y1" s="3"/>
      <c r="Z1" s="2"/>
      <c r="AA1" s="2"/>
      <c r="AB1" s="2"/>
    </row>
    <row r="2" spans="1:28" ht="12.75" customHeight="1">
      <c r="A2" s="4"/>
      <c r="B2" s="4"/>
      <c r="C2" s="4"/>
      <c r="D2" s="5"/>
      <c r="E2" s="5"/>
      <c r="F2" s="4"/>
      <c r="G2" s="4"/>
      <c r="H2" s="4"/>
      <c r="I2" s="6"/>
      <c r="J2" s="4"/>
      <c r="K2" s="4"/>
      <c r="L2" s="4"/>
      <c r="M2" s="4"/>
      <c r="N2" s="4"/>
      <c r="O2" s="4"/>
      <c r="P2" s="5"/>
      <c r="Q2" s="5"/>
      <c r="R2" s="4"/>
      <c r="S2" s="4"/>
      <c r="T2" s="4"/>
      <c r="U2" s="6"/>
      <c r="V2" s="7"/>
      <c r="W2" s="4"/>
      <c r="X2" s="2"/>
      <c r="Y2" s="3"/>
      <c r="Z2" s="2"/>
      <c r="AA2" s="2"/>
      <c r="AB2" s="2"/>
    </row>
    <row r="3" spans="1:28" ht="12.75" customHeight="1">
      <c r="A3" s="4"/>
      <c r="B3" s="4"/>
      <c r="C3" s="4"/>
      <c r="D3" s="181" t="s">
        <v>2</v>
      </c>
      <c r="E3" s="182"/>
      <c r="F3" s="175">
        <v>2026</v>
      </c>
      <c r="G3" s="183"/>
      <c r="H3" s="184"/>
      <c r="I3" s="4"/>
      <c r="J3" s="4"/>
      <c r="K3" s="181" t="s">
        <v>3</v>
      </c>
      <c r="L3" s="182"/>
      <c r="M3" s="8"/>
      <c r="N3" s="175">
        <v>1</v>
      </c>
      <c r="O3" s="184"/>
      <c r="P3" s="176" t="s">
        <v>4</v>
      </c>
      <c r="Q3" s="180"/>
      <c r="R3" s="180"/>
      <c r="S3" s="180"/>
      <c r="T3" s="180"/>
      <c r="U3" s="4"/>
      <c r="V3" s="4"/>
      <c r="W3" s="4"/>
      <c r="X3" s="2"/>
      <c r="Y3" s="9"/>
      <c r="Z3" s="2"/>
      <c r="AA3" s="2"/>
      <c r="AB3" s="2"/>
    </row>
    <row r="4" spans="1:28" ht="12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2"/>
      <c r="Y4" s="10"/>
      <c r="Z4" s="2"/>
      <c r="AA4" s="2"/>
      <c r="AB4" s="2"/>
    </row>
    <row r="5" spans="1:28" ht="15.7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2"/>
      <c r="M5" s="12"/>
      <c r="N5" s="12"/>
      <c r="O5" s="12"/>
      <c r="P5" s="2"/>
      <c r="Q5" s="12"/>
      <c r="R5" s="12"/>
      <c r="S5" s="12"/>
      <c r="T5" s="12"/>
      <c r="U5" s="12"/>
      <c r="V5" s="12"/>
      <c r="W5" s="13"/>
      <c r="X5" s="2"/>
      <c r="Y5" s="14"/>
      <c r="Z5" s="2"/>
      <c r="AA5" s="2"/>
      <c r="AB5" s="2"/>
    </row>
    <row r="6" spans="1:28" ht="15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2"/>
      <c r="M6" s="12"/>
      <c r="N6" s="12"/>
      <c r="O6" s="12"/>
      <c r="P6" s="2"/>
      <c r="Q6" s="12"/>
      <c r="R6" s="12"/>
      <c r="S6" s="12"/>
      <c r="T6" s="12"/>
      <c r="U6" s="12"/>
      <c r="V6" s="12"/>
      <c r="W6" s="13"/>
      <c r="X6" s="2"/>
      <c r="Y6" s="14"/>
      <c r="Z6" s="2"/>
      <c r="AA6" s="2"/>
      <c r="AB6" s="2"/>
    </row>
    <row r="7" spans="1:28" ht="15.75" customHeight="1">
      <c r="A7" s="177" t="str">
        <f>Teacher!year&amp;"-"&amp;Teacher!year+1&amp;"     Flint Community Schools Calendar    "</f>
        <v xml:space="preserve">2026-2027     Flint Community Schools Calendar    </v>
      </c>
      <c r="B7" s="185"/>
      <c r="C7" s="185"/>
      <c r="D7" s="185"/>
      <c r="E7" s="185"/>
      <c r="F7" s="185"/>
      <c r="G7" s="185"/>
      <c r="H7" s="185"/>
      <c r="I7" s="185"/>
      <c r="J7" s="185"/>
      <c r="K7" s="185"/>
      <c r="L7" s="2"/>
      <c r="M7" s="15"/>
      <c r="N7" s="12" t="s">
        <v>5</v>
      </c>
      <c r="O7" s="12"/>
      <c r="P7" s="2"/>
      <c r="Q7" s="16"/>
      <c r="R7" s="12" t="s">
        <v>6</v>
      </c>
      <c r="S7" s="12"/>
      <c r="T7" s="12"/>
      <c r="U7" s="12"/>
      <c r="V7" s="17"/>
      <c r="W7" s="13" t="s">
        <v>7</v>
      </c>
      <c r="X7" s="2"/>
      <c r="Y7" s="14"/>
      <c r="Z7" s="2"/>
      <c r="AA7" s="2"/>
      <c r="AB7" s="2"/>
    </row>
    <row r="8" spans="1:28" ht="15.75" customHeight="1">
      <c r="A8" s="185"/>
      <c r="B8" s="185"/>
      <c r="C8" s="185"/>
      <c r="D8" s="185"/>
      <c r="E8" s="185"/>
      <c r="F8" s="185"/>
      <c r="G8" s="185"/>
      <c r="H8" s="185"/>
      <c r="I8" s="185"/>
      <c r="J8" s="185"/>
      <c r="K8" s="185"/>
      <c r="L8" s="18"/>
      <c r="M8" s="19" t="s">
        <v>8</v>
      </c>
      <c r="N8" s="20" t="s">
        <v>9</v>
      </c>
      <c r="O8" s="20"/>
      <c r="P8" s="21"/>
      <c r="Q8" s="22"/>
      <c r="R8" s="23" t="s">
        <v>10</v>
      </c>
      <c r="S8" s="21"/>
      <c r="T8" s="12"/>
      <c r="U8" s="12"/>
      <c r="V8" s="24"/>
      <c r="W8" s="23" t="s">
        <v>11</v>
      </c>
      <c r="X8" s="2"/>
      <c r="Y8" s="174"/>
      <c r="Z8" s="2"/>
      <c r="AA8" s="2"/>
      <c r="AB8" s="2"/>
    </row>
    <row r="9" spans="1:28" ht="19.5" customHeight="1">
      <c r="A9" s="25"/>
      <c r="B9" s="2"/>
      <c r="C9" s="26"/>
      <c r="D9" s="26"/>
      <c r="E9" s="26"/>
      <c r="F9" s="26"/>
      <c r="G9" s="26"/>
      <c r="H9" s="26"/>
      <c r="I9" s="27"/>
      <c r="J9" s="28"/>
      <c r="K9" s="26"/>
      <c r="L9" s="18"/>
      <c r="M9" s="29" t="s">
        <v>8</v>
      </c>
      <c r="N9" s="23" t="s">
        <v>12</v>
      </c>
      <c r="O9" s="21"/>
      <c r="P9" s="21"/>
      <c r="Q9" s="21"/>
      <c r="R9" s="30"/>
      <c r="S9" s="31"/>
      <c r="T9" s="2"/>
      <c r="U9" s="2"/>
      <c r="V9" s="32"/>
      <c r="W9" s="23" t="s">
        <v>13</v>
      </c>
      <c r="X9" s="2"/>
      <c r="Y9" s="185"/>
      <c r="Z9" s="2"/>
      <c r="AA9" s="2"/>
      <c r="AB9" s="2"/>
    </row>
    <row r="10" spans="1:28" ht="8.25" customHeight="1">
      <c r="A10" s="33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8"/>
      <c r="M10" s="34"/>
      <c r="N10" s="35"/>
      <c r="O10" s="21"/>
      <c r="P10" s="21"/>
      <c r="Q10" s="21"/>
      <c r="R10" s="30"/>
      <c r="S10" s="31"/>
      <c r="T10" s="2"/>
      <c r="U10" s="2"/>
      <c r="V10" s="2"/>
      <c r="W10" s="35" t="s">
        <v>14</v>
      </c>
      <c r="X10" s="2"/>
      <c r="Y10" s="185"/>
      <c r="Z10" s="2"/>
      <c r="AA10" s="2"/>
      <c r="AB10" s="2"/>
    </row>
    <row r="11" spans="1:28" ht="12.75" customHeight="1">
      <c r="A11" s="36"/>
      <c r="B11" s="186">
        <f>DATE(Teacher!year,7,1)</f>
        <v>46204</v>
      </c>
      <c r="C11" s="180"/>
      <c r="D11" s="180"/>
      <c r="E11" s="180"/>
      <c r="F11" s="180"/>
      <c r="G11" s="180"/>
      <c r="H11" s="180"/>
      <c r="I11" s="37"/>
      <c r="J11" s="187" t="s">
        <v>15</v>
      </c>
      <c r="K11" s="188"/>
      <c r="L11" s="37"/>
      <c r="M11" s="37"/>
      <c r="N11" s="186">
        <f>DATE(Teacher!year+1,1,1)</f>
        <v>46388</v>
      </c>
      <c r="O11" s="180"/>
      <c r="P11" s="180"/>
      <c r="Q11" s="180"/>
      <c r="R11" s="180"/>
      <c r="S11" s="180"/>
      <c r="T11" s="180"/>
      <c r="U11" s="37"/>
      <c r="V11" s="187" t="s">
        <v>16</v>
      </c>
      <c r="W11" s="188"/>
      <c r="X11" s="36"/>
      <c r="Y11" s="185"/>
      <c r="Z11" s="36"/>
      <c r="AA11" s="36"/>
      <c r="AB11" s="36"/>
    </row>
    <row r="12" spans="1:28" ht="12.75" customHeight="1">
      <c r="A12" s="12"/>
      <c r="B12" s="38" t="str">
        <f>CHOOSE(1+MOD(Teacher!startday+1-2,7),"Su","M","Tu","W","Th","F","Sa")</f>
        <v>Su</v>
      </c>
      <c r="C12" s="39" t="str">
        <f>CHOOSE(1+MOD(Teacher!startday+2-2,7),"Su","M","Tu","W","Th","F","Sa")</f>
        <v>M</v>
      </c>
      <c r="D12" s="39" t="str">
        <f>CHOOSE(1+MOD(Teacher!startday+3-2,7),"Su","M","Tu","W","Th","F","Sa")</f>
        <v>Tu</v>
      </c>
      <c r="E12" s="39" t="str">
        <f>CHOOSE(1+MOD(Teacher!startday+4-2,7),"Su","M","Tu","W","Th","F","Sa")</f>
        <v>W</v>
      </c>
      <c r="F12" s="39" t="str">
        <f>CHOOSE(1+MOD(Teacher!startday+5-2,7),"Su","M","Tu","W","Th","F","Sa")</f>
        <v>Th</v>
      </c>
      <c r="G12" s="39" t="str">
        <f>CHOOSE(1+MOD(Teacher!startday+6-2,7),"Su","M","Tu","W","Th","F","Sa")</f>
        <v>F</v>
      </c>
      <c r="H12" s="38" t="str">
        <f>CHOOSE(1+MOD(Teacher!startday+7-2,7),"Su","M","Tu","W","Th","F","Sa")</f>
        <v>Sa</v>
      </c>
      <c r="I12" s="37"/>
      <c r="J12" s="40" t="s">
        <v>17</v>
      </c>
      <c r="K12" s="41" t="s">
        <v>18</v>
      </c>
      <c r="L12" s="37"/>
      <c r="M12" s="37"/>
      <c r="N12" s="38" t="str">
        <f>CHOOSE(1+MOD(Teacher!startday+1-2,7),"Su","M","Tu","W","Th","F","Sa")</f>
        <v>Su</v>
      </c>
      <c r="O12" s="39" t="str">
        <f>CHOOSE(1+MOD(Teacher!startday+2-2,7),"Su","M","Tu","W","Th","F","Sa")</f>
        <v>M</v>
      </c>
      <c r="P12" s="39" t="str">
        <f>CHOOSE(1+MOD(Teacher!startday+3-2,7),"Su","M","Tu","W","Th","F","Sa")</f>
        <v>Tu</v>
      </c>
      <c r="Q12" s="39" t="str">
        <f>CHOOSE(1+MOD(Teacher!startday+4-2,7),"Su","M","Tu","W","Th","F","Sa")</f>
        <v>W</v>
      </c>
      <c r="R12" s="39" t="str">
        <f>CHOOSE(1+MOD(Teacher!startday+5-2,7),"Su","M","Tu","W","Th","F","Sa")</f>
        <v>Th</v>
      </c>
      <c r="S12" s="39" t="str">
        <f>CHOOSE(1+MOD(Teacher!startday+6-2,7),"Su","M","Tu","W","Th","F","Sa")</f>
        <v>F</v>
      </c>
      <c r="T12" s="38" t="str">
        <f>CHOOSE(1+MOD(Teacher!startday+7-2,7),"Su","M","Tu","W","Th","F","Sa")</f>
        <v>Sa</v>
      </c>
      <c r="U12" s="37"/>
      <c r="V12" s="40" t="s">
        <v>17</v>
      </c>
      <c r="W12" s="41" t="s">
        <v>18</v>
      </c>
      <c r="X12" s="12"/>
      <c r="Y12" s="185"/>
      <c r="Z12" s="12"/>
      <c r="AA12" s="12"/>
      <c r="AB12" s="12"/>
    </row>
    <row r="13" spans="1:28" ht="12.75" customHeight="1">
      <c r="A13" s="12"/>
      <c r="B13" s="42" t="str">
        <f>IF(WEEKDAY(B11,1)=Teacher!startday,B11,"")</f>
        <v/>
      </c>
      <c r="C13" s="43" t="str">
        <f>IF(B13="",IF(WEEKDAY(B11,1)=MOD(Teacher!startday,7)+1,B11,""),B13+1)</f>
        <v/>
      </c>
      <c r="D13" s="43" t="str">
        <f>IF(C13="",IF(WEEKDAY(B11,1)=MOD(Teacher!startday+1,7)+1,B11,""),C13+1)</f>
        <v/>
      </c>
      <c r="E13" s="43">
        <f>IF(D13="",IF(WEEKDAY(B11,1)=MOD(Teacher!startday+2,7)+1,B11,""),D13+1)</f>
        <v>46204</v>
      </c>
      <c r="F13" s="44">
        <f>IF(E13="",IF(WEEKDAY(B11,1)=MOD(Teacher!startday+3,7)+1,B11,""),E13+1)</f>
        <v>46205</v>
      </c>
      <c r="G13" s="43">
        <f>IF(F13="",IF(WEEKDAY(B11,1)=MOD(Teacher!startday+4,7)+1,B11,""),F13+1)</f>
        <v>46206</v>
      </c>
      <c r="H13" s="42">
        <f>IF(G13="",IF(WEEKDAY(B11,1)=MOD(Teacher!startday+5,7)+1,B11,""),G13+1)</f>
        <v>46207</v>
      </c>
      <c r="I13" s="37"/>
      <c r="J13" s="45">
        <v>4</v>
      </c>
      <c r="K13" s="46" t="s">
        <v>19</v>
      </c>
      <c r="L13" s="37"/>
      <c r="M13" s="37"/>
      <c r="N13" s="42" t="str">
        <f>IF(WEEKDAY(N11,1)=Teacher!startday,N11,"")</f>
        <v/>
      </c>
      <c r="O13" s="47" t="str">
        <f>IF(N13="",IF(WEEKDAY(N11,1)=MOD(Teacher!startday,7)+1,N11,""),N13+1)</f>
        <v/>
      </c>
      <c r="P13" s="47" t="str">
        <f>IF(O13="",IF(WEEKDAY(N11,1)=MOD(Teacher!startday+1,7)+1,N11,""),O13+1)</f>
        <v/>
      </c>
      <c r="Q13" s="47" t="str">
        <f>IF(P13="",IF(WEEKDAY(N11,1)=MOD(Teacher!startday+2,7)+1,N11,""),P13+1)</f>
        <v/>
      </c>
      <c r="R13" s="47" t="str">
        <f>IF(Q13="",IF(WEEKDAY(N11,1)=MOD(Teacher!startday+3,7)+1,N11,""),Q13+1)</f>
        <v/>
      </c>
      <c r="S13" s="47">
        <f>IF(R13="",IF(WEEKDAY(N11,1)=MOD(Teacher!startday+4,7)+1,N11,""),R13+1)</f>
        <v>46388</v>
      </c>
      <c r="T13" s="42">
        <f>IF(S13="",IF(WEEKDAY(N11,1)=MOD(Teacher!startday+5,7)+1,N11,""),S13+1)</f>
        <v>46389</v>
      </c>
      <c r="U13" s="37"/>
      <c r="V13" s="48" t="s">
        <v>20</v>
      </c>
      <c r="W13" s="49" t="s">
        <v>21</v>
      </c>
      <c r="X13" s="12"/>
      <c r="Y13" s="185"/>
      <c r="Z13" s="12"/>
      <c r="AA13" s="12"/>
      <c r="AB13" s="12"/>
    </row>
    <row r="14" spans="1:28" ht="12.75" customHeight="1">
      <c r="A14" s="12"/>
      <c r="B14" s="42">
        <f t="shared" ref="B14:B18" si="0">IF(H13="","",IF(MONTH(H13+1)&lt;&gt;MONTH(H13),"",H13+1))</f>
        <v>46208</v>
      </c>
      <c r="C14" s="43">
        <f t="shared" ref="C14:H14" si="1">IF(B14="","",IF(MONTH(B14+1)&lt;&gt;MONTH(B14),"",B14+1))</f>
        <v>46209</v>
      </c>
      <c r="D14" s="43">
        <f t="shared" si="1"/>
        <v>46210</v>
      </c>
      <c r="E14" s="43">
        <f t="shared" si="1"/>
        <v>46211</v>
      </c>
      <c r="F14" s="43">
        <f t="shared" si="1"/>
        <v>46212</v>
      </c>
      <c r="G14" s="43">
        <f t="shared" si="1"/>
        <v>46213</v>
      </c>
      <c r="H14" s="42">
        <f t="shared" si="1"/>
        <v>46214</v>
      </c>
      <c r="I14" s="37"/>
      <c r="J14" s="45"/>
      <c r="K14" s="6"/>
      <c r="L14" s="37"/>
      <c r="M14" s="37"/>
      <c r="N14" s="42">
        <f t="shared" ref="N14:N18" si="2">IF(T13="","",IF(MONTH(T13+1)&lt;&gt;MONTH(T13),"",T13+1))</f>
        <v>46390</v>
      </c>
      <c r="O14" s="50">
        <f t="shared" ref="O14:T14" si="3">IF(N14="","",IF(MONTH(N14+1)&lt;&gt;MONTH(N14),"",N14+1))</f>
        <v>46391</v>
      </c>
      <c r="P14" s="50">
        <f t="shared" si="3"/>
        <v>46392</v>
      </c>
      <c r="Q14" s="50">
        <f t="shared" si="3"/>
        <v>46393</v>
      </c>
      <c r="R14" s="50">
        <f t="shared" si="3"/>
        <v>46394</v>
      </c>
      <c r="S14" s="50">
        <f t="shared" si="3"/>
        <v>46395</v>
      </c>
      <c r="T14" s="42">
        <f t="shared" si="3"/>
        <v>46396</v>
      </c>
      <c r="U14" s="37"/>
      <c r="V14" s="51" t="s">
        <v>22</v>
      </c>
      <c r="W14" s="49" t="s">
        <v>23</v>
      </c>
      <c r="X14" s="12"/>
      <c r="Y14" s="52"/>
      <c r="Z14" s="12"/>
      <c r="AA14" s="12"/>
      <c r="AB14" s="12"/>
    </row>
    <row r="15" spans="1:28" ht="11.25" customHeight="1">
      <c r="A15" s="12"/>
      <c r="B15" s="42">
        <f t="shared" si="0"/>
        <v>46215</v>
      </c>
      <c r="C15" s="43">
        <f t="shared" ref="C15:H15" si="4">IF(B15="","",IF(MONTH(B15+1)&lt;&gt;MONTH(B15),"",B15+1))</f>
        <v>46216</v>
      </c>
      <c r="D15" s="43">
        <f t="shared" si="4"/>
        <v>46217</v>
      </c>
      <c r="E15" s="43">
        <f t="shared" si="4"/>
        <v>46218</v>
      </c>
      <c r="F15" s="43">
        <f t="shared" si="4"/>
        <v>46219</v>
      </c>
      <c r="G15" s="43">
        <f t="shared" si="4"/>
        <v>46220</v>
      </c>
      <c r="H15" s="42">
        <f t="shared" si="4"/>
        <v>46221</v>
      </c>
      <c r="I15" s="37"/>
      <c r="J15" s="45"/>
      <c r="K15" s="6"/>
      <c r="L15" s="37"/>
      <c r="M15" s="53"/>
      <c r="N15" s="42">
        <f t="shared" si="2"/>
        <v>46397</v>
      </c>
      <c r="O15" s="50">
        <f t="shared" ref="O15:T15" si="5">IF(N15="","",IF(MONTH(N15+1)&lt;&gt;MONTH(N15),"",N15+1))</f>
        <v>46398</v>
      </c>
      <c r="P15" s="54">
        <f t="shared" si="5"/>
        <v>46399</v>
      </c>
      <c r="Q15" s="54">
        <f t="shared" si="5"/>
        <v>46400</v>
      </c>
      <c r="R15" s="54">
        <f t="shared" si="5"/>
        <v>46401</v>
      </c>
      <c r="S15" s="55">
        <f t="shared" si="5"/>
        <v>46402</v>
      </c>
      <c r="T15" s="42">
        <f t="shared" si="5"/>
        <v>46403</v>
      </c>
      <c r="U15" s="37"/>
      <c r="V15" s="56" t="s">
        <v>24</v>
      </c>
      <c r="W15" s="49" t="s">
        <v>25</v>
      </c>
      <c r="X15" s="12"/>
      <c r="Y15" s="174"/>
      <c r="Z15" s="12"/>
      <c r="AA15" s="12"/>
      <c r="AB15" s="57"/>
    </row>
    <row r="16" spans="1:28" ht="12.75" customHeight="1">
      <c r="A16" s="12"/>
      <c r="B16" s="42">
        <f t="shared" si="0"/>
        <v>46222</v>
      </c>
      <c r="C16" s="43">
        <f t="shared" ref="C16:H16" si="6">IF(B16="","",IF(MONTH(B16+1)&lt;&gt;MONTH(B16),"",B16+1))</f>
        <v>46223</v>
      </c>
      <c r="D16" s="43">
        <f t="shared" si="6"/>
        <v>46224</v>
      </c>
      <c r="E16" s="43">
        <f t="shared" si="6"/>
        <v>46225</v>
      </c>
      <c r="F16" s="43">
        <f t="shared" si="6"/>
        <v>46226</v>
      </c>
      <c r="G16" s="43">
        <f t="shared" si="6"/>
        <v>46227</v>
      </c>
      <c r="H16" s="42">
        <f t="shared" si="6"/>
        <v>46228</v>
      </c>
      <c r="I16" s="37"/>
      <c r="J16" s="45"/>
      <c r="K16" s="58"/>
      <c r="L16" s="37"/>
      <c r="M16" s="37"/>
      <c r="N16" s="42">
        <f t="shared" si="2"/>
        <v>46404</v>
      </c>
      <c r="O16" s="47">
        <f t="shared" ref="O16:T16" si="7">IF(N16="","",IF(MONTH(N16+1)&lt;&gt;MONTH(N16),"",N16+1))</f>
        <v>46405</v>
      </c>
      <c r="P16" s="50">
        <f t="shared" si="7"/>
        <v>46406</v>
      </c>
      <c r="Q16" s="50">
        <f t="shared" si="7"/>
        <v>46407</v>
      </c>
      <c r="R16" s="50">
        <f t="shared" si="7"/>
        <v>46408</v>
      </c>
      <c r="S16" s="50">
        <f t="shared" si="7"/>
        <v>46409</v>
      </c>
      <c r="T16" s="42">
        <f t="shared" si="7"/>
        <v>46410</v>
      </c>
      <c r="U16" s="37"/>
      <c r="V16" s="59">
        <v>46402</v>
      </c>
      <c r="W16" s="49" t="s">
        <v>26</v>
      </c>
      <c r="X16" s="12"/>
      <c r="Y16" s="185"/>
      <c r="Z16" s="12"/>
      <c r="AA16" s="12"/>
      <c r="AB16" s="12"/>
    </row>
    <row r="17" spans="1:28" ht="12.75" customHeight="1">
      <c r="A17" s="12"/>
      <c r="B17" s="42">
        <f t="shared" si="0"/>
        <v>46229</v>
      </c>
      <c r="C17" s="43">
        <f t="shared" ref="C17:H17" si="8">IF(B17="","",IF(MONTH(B17+1)&lt;&gt;MONTH(B17),"",B17+1))</f>
        <v>46230</v>
      </c>
      <c r="D17" s="43">
        <f t="shared" si="8"/>
        <v>46231</v>
      </c>
      <c r="E17" s="43">
        <f t="shared" si="8"/>
        <v>46232</v>
      </c>
      <c r="F17" s="43">
        <f t="shared" si="8"/>
        <v>46233</v>
      </c>
      <c r="G17" s="43">
        <f t="shared" si="8"/>
        <v>46234</v>
      </c>
      <c r="H17" s="42" t="str">
        <f t="shared" si="8"/>
        <v/>
      </c>
      <c r="I17" s="37"/>
      <c r="J17" s="12"/>
      <c r="K17" s="12"/>
      <c r="L17" s="37"/>
      <c r="M17" s="37"/>
      <c r="N17" s="42">
        <f t="shared" si="2"/>
        <v>46411</v>
      </c>
      <c r="O17" s="50">
        <f t="shared" ref="O17:T17" si="9">IF(N17="","",IF(MONTH(N17+1)&lt;&gt;MONTH(N17),"",N17+1))</f>
        <v>46412</v>
      </c>
      <c r="P17" s="50">
        <f t="shared" si="9"/>
        <v>46413</v>
      </c>
      <c r="Q17" s="50">
        <f t="shared" si="9"/>
        <v>46414</v>
      </c>
      <c r="R17" s="50">
        <f t="shared" si="9"/>
        <v>46415</v>
      </c>
      <c r="S17" s="50">
        <f t="shared" si="9"/>
        <v>46416</v>
      </c>
      <c r="T17" s="42">
        <f t="shared" si="9"/>
        <v>46417</v>
      </c>
      <c r="U17" s="37"/>
      <c r="V17" s="60">
        <v>18</v>
      </c>
      <c r="W17" s="49" t="s">
        <v>27</v>
      </c>
      <c r="X17" s="12"/>
      <c r="Y17" s="185"/>
      <c r="Z17" s="12"/>
      <c r="AA17" s="12"/>
      <c r="AB17" s="12"/>
    </row>
    <row r="18" spans="1:28" ht="9" customHeight="1">
      <c r="A18" s="12"/>
      <c r="B18" s="42" t="str">
        <f t="shared" si="0"/>
        <v/>
      </c>
      <c r="C18" s="43" t="str">
        <f t="shared" ref="C18:H18" si="10">IF(B18="","",IF(MONTH(B18+1)&lt;&gt;MONTH(B18),"",B18+1))</f>
        <v/>
      </c>
      <c r="D18" s="43" t="str">
        <f t="shared" si="10"/>
        <v/>
      </c>
      <c r="E18" s="43" t="str">
        <f t="shared" si="10"/>
        <v/>
      </c>
      <c r="F18" s="43" t="str">
        <f t="shared" si="10"/>
        <v/>
      </c>
      <c r="G18" s="43" t="str">
        <f t="shared" si="10"/>
        <v/>
      </c>
      <c r="H18" s="42" t="str">
        <f t="shared" si="10"/>
        <v/>
      </c>
      <c r="I18" s="37"/>
      <c r="J18" s="61">
        <v>0</v>
      </c>
      <c r="K18" s="62">
        <v>0</v>
      </c>
      <c r="L18" s="37"/>
      <c r="M18" s="37"/>
      <c r="N18" s="42">
        <f t="shared" si="2"/>
        <v>46418</v>
      </c>
      <c r="O18" s="50" t="str">
        <f t="shared" ref="O18:T18" si="11">IF(N18="","",IF(MONTH(N18+1)&lt;&gt;MONTH(N18),"",N18+1))</f>
        <v/>
      </c>
      <c r="P18" s="43" t="str">
        <f t="shared" si="11"/>
        <v/>
      </c>
      <c r="Q18" s="43" t="str">
        <f t="shared" si="11"/>
        <v/>
      </c>
      <c r="R18" s="43" t="str">
        <f t="shared" si="11"/>
        <v/>
      </c>
      <c r="S18" s="43" t="str">
        <f t="shared" si="11"/>
        <v/>
      </c>
      <c r="T18" s="42" t="str">
        <f t="shared" si="11"/>
        <v/>
      </c>
      <c r="U18" s="37"/>
      <c r="V18" s="63">
        <v>18</v>
      </c>
      <c r="W18" s="62">
        <v>19</v>
      </c>
      <c r="X18" s="12"/>
      <c r="Y18" s="185"/>
      <c r="Z18" s="12"/>
      <c r="AA18" s="12"/>
      <c r="AB18" s="12"/>
    </row>
    <row r="19" spans="1:28" ht="6" customHeight="1">
      <c r="A19" s="36"/>
      <c r="B19" s="37"/>
      <c r="C19" s="37"/>
      <c r="D19" s="37"/>
      <c r="E19" s="37"/>
      <c r="F19" s="37"/>
      <c r="G19" s="37"/>
      <c r="H19" s="37"/>
      <c r="I19" s="37"/>
      <c r="J19" s="61"/>
      <c r="K19" s="62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12"/>
      <c r="Y19" s="185"/>
      <c r="Z19" s="12"/>
      <c r="AA19" s="12"/>
      <c r="AB19" s="12"/>
    </row>
    <row r="20" spans="1:28" ht="12.75" customHeight="1">
      <c r="A20" s="12"/>
      <c r="B20" s="186">
        <f>DATE(Teacher!year,8,1)</f>
        <v>46235</v>
      </c>
      <c r="C20" s="180"/>
      <c r="D20" s="180"/>
      <c r="E20" s="180"/>
      <c r="F20" s="180"/>
      <c r="G20" s="180"/>
      <c r="H20" s="180"/>
      <c r="I20" s="37"/>
      <c r="J20" s="64" t="s">
        <v>28</v>
      </c>
      <c r="K20" s="64"/>
      <c r="L20" s="37"/>
      <c r="M20" s="37"/>
      <c r="N20" s="186">
        <f>DATE(Teacher!year+1,2,1)</f>
        <v>46419</v>
      </c>
      <c r="O20" s="180"/>
      <c r="P20" s="180"/>
      <c r="Q20" s="180"/>
      <c r="R20" s="180"/>
      <c r="S20" s="180"/>
      <c r="T20" s="180"/>
      <c r="U20" s="37"/>
      <c r="V20" s="187" t="s">
        <v>29</v>
      </c>
      <c r="W20" s="188"/>
      <c r="X20" s="36"/>
      <c r="Y20" s="185"/>
      <c r="Z20" s="36"/>
      <c r="AA20" s="36"/>
      <c r="AB20" s="36"/>
    </row>
    <row r="21" spans="1:28" ht="12.75" customHeight="1">
      <c r="A21" s="12"/>
      <c r="B21" s="38" t="str">
        <f>CHOOSE(1+MOD(Teacher!startday+1-2,7),"Su","M","Tu","W","Th","F","Sa")</f>
        <v>Su</v>
      </c>
      <c r="C21" s="39" t="str">
        <f>CHOOSE(1+MOD(Teacher!startday+2-2,7),"Su","M","Tu","W","Th","F","Sa")</f>
        <v>M</v>
      </c>
      <c r="D21" s="39" t="str">
        <f>CHOOSE(1+MOD(Teacher!startday+3-2,7),"Su","M","Tu","W","Th","F","Sa")</f>
        <v>Tu</v>
      </c>
      <c r="E21" s="39" t="str">
        <f>CHOOSE(1+MOD(Teacher!startday+4-2,7),"Su","M","Tu","W","Th","F","Sa")</f>
        <v>W</v>
      </c>
      <c r="F21" s="39" t="str">
        <f>CHOOSE(1+MOD(Teacher!startday+5-2,7),"Su","M","Tu","W","Th","F","Sa")</f>
        <v>Th</v>
      </c>
      <c r="G21" s="39" t="str">
        <f>CHOOSE(1+MOD(Teacher!startday+6-2,7),"Su","M","Tu","W","Th","F","Sa")</f>
        <v>F</v>
      </c>
      <c r="H21" s="38" t="str">
        <f>CHOOSE(1+MOD(Teacher!startday+7-2,7),"Su","M","Tu","W","Th","F","Sa")</f>
        <v>Sa</v>
      </c>
      <c r="I21" s="37"/>
      <c r="J21" s="65"/>
      <c r="K21" s="46"/>
      <c r="L21" s="37"/>
      <c r="M21" s="37"/>
      <c r="N21" s="38" t="str">
        <f>CHOOSE(1+MOD(Teacher!startday+1-2,7),"Su","M","Tu","W","Th","F","Sa")</f>
        <v>Su</v>
      </c>
      <c r="O21" s="39" t="str">
        <f>CHOOSE(1+MOD(Teacher!startday+2-2,7),"Su","M","Tu","W","Th","F","Sa")</f>
        <v>M</v>
      </c>
      <c r="P21" s="39" t="str">
        <f>CHOOSE(1+MOD(Teacher!startday+3-2,7),"Su","M","Tu","W","Th","F","Sa")</f>
        <v>Tu</v>
      </c>
      <c r="Q21" s="39" t="str">
        <f>CHOOSE(1+MOD(Teacher!startday+4-2,7),"Su","M","Tu","W","Th","F","Sa")</f>
        <v>W</v>
      </c>
      <c r="R21" s="39" t="str">
        <f>CHOOSE(1+MOD(Teacher!startday+5-2,7),"Su","M","Tu","W","Th","F","Sa")</f>
        <v>Th</v>
      </c>
      <c r="S21" s="39" t="str">
        <f>CHOOSE(1+MOD(Teacher!startday+6-2,7),"Su","M","Tu","W","Th","F","Sa")</f>
        <v>F</v>
      </c>
      <c r="T21" s="38" t="str">
        <f>CHOOSE(1+MOD(Teacher!startday+7-2,7),"Su","M","Tu","W","Th","F","Sa")</f>
        <v>Sa</v>
      </c>
      <c r="U21" s="37"/>
      <c r="V21" s="40"/>
      <c r="W21" s="37"/>
      <c r="X21" s="12"/>
      <c r="Y21" s="52"/>
      <c r="Z21" s="12"/>
      <c r="AA21" s="12"/>
      <c r="AB21" s="12"/>
    </row>
    <row r="22" spans="1:28" ht="12.75" customHeight="1">
      <c r="A22" s="12"/>
      <c r="B22" s="42" t="str">
        <f>IF(WEEKDAY(B20,1)=Teacher!startday,B20,"")</f>
        <v/>
      </c>
      <c r="C22" s="43" t="str">
        <f>IF(B22="",IF(WEEKDAY(B20,1)=MOD(Teacher!startday,7)+1,B20,""),B22+1)</f>
        <v/>
      </c>
      <c r="D22" s="43" t="str">
        <f>IF(C22="",IF(WEEKDAY(B20,1)=MOD(Teacher!startday+1,7)+1,B20,""),C22+1)</f>
        <v/>
      </c>
      <c r="E22" s="43" t="str">
        <f>IF(D22="",IF(WEEKDAY(B20,1)=MOD(Teacher!startday+2,7)+1,B20,""),D22+1)</f>
        <v/>
      </c>
      <c r="F22" s="43" t="str">
        <f>IF(E22="",IF(WEEKDAY(B20,1)=MOD(Teacher!startday+3,7)+1,B20,""),E22+1)</f>
        <v/>
      </c>
      <c r="G22" s="43" t="str">
        <f>IF(F22="",IF(WEEKDAY(B20,1)=MOD(Teacher!startday+4,7)+1,B20,""),F22+1)</f>
        <v/>
      </c>
      <c r="H22" s="42">
        <f>IF(G22="",IF(WEEKDAY(B20,1)=MOD(Teacher!startday+5,7)+1,B20,""),G22+1)</f>
        <v>46235</v>
      </c>
      <c r="I22" s="37"/>
      <c r="J22" s="66">
        <v>18</v>
      </c>
      <c r="K22" s="49" t="s">
        <v>30</v>
      </c>
      <c r="L22" s="37"/>
      <c r="M22" s="37"/>
      <c r="N22" s="42" t="str">
        <f>IF(WEEKDAY(N20,1)=Teacher!startday,N20,"")</f>
        <v/>
      </c>
      <c r="O22" s="50">
        <f>IF(N22="",IF(WEEKDAY(N20,1)=MOD(Teacher!startday,7)+1,N20,""),N22+1)</f>
        <v>46419</v>
      </c>
      <c r="P22" s="50">
        <f>IF(O22="",IF(WEEKDAY(N20,1)=MOD(Teacher!startday+1,7)+1,N20,""),O22+1)</f>
        <v>46420</v>
      </c>
      <c r="Q22" s="50">
        <f>IF(P22="",IF(WEEKDAY(N20,1)=MOD(Teacher!startday+2,7)+1,N20,""),P22+1)</f>
        <v>46421</v>
      </c>
      <c r="R22" s="50">
        <f>IF(Q22="",IF(WEEKDAY(N20,1)=MOD(Teacher!startday+3,7)+1,N20,""),Q22+1)</f>
        <v>46422</v>
      </c>
      <c r="S22" s="50">
        <f>IF(R22="",IF(WEEKDAY(N20,1)=MOD(Teacher!startday+4,7)+1,N20,""),R22+1)</f>
        <v>46423</v>
      </c>
      <c r="T22" s="42">
        <f>IF(S22="",IF(WEEKDAY(N20,1)=MOD(Teacher!startday+5,7)+1,N20,""),S22+1)</f>
        <v>46424</v>
      </c>
      <c r="U22" s="37"/>
      <c r="V22" s="67"/>
      <c r="W22" s="49"/>
      <c r="X22" s="12"/>
      <c r="Y22" s="174"/>
      <c r="Z22" s="12"/>
      <c r="AA22" s="12"/>
      <c r="AB22" s="12"/>
    </row>
    <row r="23" spans="1:28" ht="12.75" customHeight="1">
      <c r="A23" s="12"/>
      <c r="B23" s="42">
        <f t="shared" ref="B23:B27" si="12">IF(H22="","",IF(MONTH(H22+1)&lt;&gt;MONTH(H22),"",H22+1))</f>
        <v>46236</v>
      </c>
      <c r="C23" s="68">
        <f t="shared" ref="C23:H23" si="13">IF(B23="","",IF(MONTH(B23+1)&lt;&gt;MONTH(B23),"",B23+1))</f>
        <v>46237</v>
      </c>
      <c r="D23" s="68">
        <f t="shared" si="13"/>
        <v>46238</v>
      </c>
      <c r="E23" s="68">
        <f t="shared" si="13"/>
        <v>46239</v>
      </c>
      <c r="F23" s="68">
        <f t="shared" si="13"/>
        <v>46240</v>
      </c>
      <c r="G23" s="68">
        <f t="shared" si="13"/>
        <v>46241</v>
      </c>
      <c r="H23" s="42">
        <f t="shared" si="13"/>
        <v>46242</v>
      </c>
      <c r="I23" s="37"/>
      <c r="J23" s="69" t="s">
        <v>31</v>
      </c>
      <c r="K23" s="70" t="s">
        <v>32</v>
      </c>
      <c r="L23" s="37"/>
      <c r="M23" s="37"/>
      <c r="N23" s="42">
        <f t="shared" ref="N23:N27" si="14">IF(T22="","",IF(MONTH(T22+1)&lt;&gt;MONTH(T22),"",T22+1))</f>
        <v>46425</v>
      </c>
      <c r="O23" s="50">
        <f t="shared" ref="O23:T23" si="15">IF(N23="","",IF(MONTH(N23+1)&lt;&gt;MONTH(N23),"",N23+1))</f>
        <v>46426</v>
      </c>
      <c r="P23" s="50">
        <f t="shared" si="15"/>
        <v>46427</v>
      </c>
      <c r="Q23" s="71">
        <f t="shared" si="15"/>
        <v>46428</v>
      </c>
      <c r="R23" s="50">
        <f t="shared" si="15"/>
        <v>46429</v>
      </c>
      <c r="S23" s="47">
        <f t="shared" si="15"/>
        <v>46430</v>
      </c>
      <c r="T23" s="42">
        <f t="shared" si="15"/>
        <v>46431</v>
      </c>
      <c r="U23" s="37"/>
      <c r="V23" s="72">
        <v>11</v>
      </c>
      <c r="W23" s="49" t="s">
        <v>33</v>
      </c>
      <c r="X23" s="12"/>
      <c r="Y23" s="185"/>
      <c r="Z23" s="12"/>
      <c r="AA23" s="12"/>
      <c r="AB23" s="12"/>
    </row>
    <row r="24" spans="1:28" ht="11.25" customHeight="1">
      <c r="A24" s="12"/>
      <c r="B24" s="42">
        <f t="shared" si="12"/>
        <v>46243</v>
      </c>
      <c r="C24" s="68">
        <f t="shared" ref="C24:H24" si="16">IF(B24="","",IF(MONTH(B24+1)&lt;&gt;MONTH(B24),"",B24+1))</f>
        <v>46244</v>
      </c>
      <c r="D24" s="68">
        <f t="shared" si="16"/>
        <v>46245</v>
      </c>
      <c r="E24" s="68">
        <f t="shared" si="16"/>
        <v>46246</v>
      </c>
      <c r="F24" s="68">
        <f t="shared" si="16"/>
        <v>46247</v>
      </c>
      <c r="G24" s="68">
        <f t="shared" si="16"/>
        <v>46248</v>
      </c>
      <c r="H24" s="42">
        <f t="shared" si="16"/>
        <v>46249</v>
      </c>
      <c r="I24" s="37"/>
      <c r="J24" s="73" t="s">
        <v>34</v>
      </c>
      <c r="K24" s="74" t="s">
        <v>32</v>
      </c>
      <c r="L24" s="37"/>
      <c r="M24" s="12"/>
      <c r="N24" s="42">
        <f t="shared" si="14"/>
        <v>46432</v>
      </c>
      <c r="O24" s="47">
        <f t="shared" ref="O24:T24" si="17">IF(N24="","",IF(MONTH(N24+1)&lt;&gt;MONTH(N24),"",N24+1))</f>
        <v>46433</v>
      </c>
      <c r="P24" s="50">
        <f t="shared" si="17"/>
        <v>46434</v>
      </c>
      <c r="Q24" s="50">
        <f t="shared" si="17"/>
        <v>46435</v>
      </c>
      <c r="R24" s="50">
        <f t="shared" si="17"/>
        <v>46436</v>
      </c>
      <c r="S24" s="50">
        <f t="shared" si="17"/>
        <v>46437</v>
      </c>
      <c r="T24" s="42">
        <f t="shared" si="17"/>
        <v>46438</v>
      </c>
      <c r="U24" s="37"/>
      <c r="V24" s="48" t="s">
        <v>35</v>
      </c>
      <c r="W24" s="49" t="s">
        <v>36</v>
      </c>
      <c r="X24" s="12"/>
      <c r="Y24" s="185"/>
      <c r="Z24" s="12"/>
      <c r="AA24" s="12"/>
      <c r="AB24" s="12"/>
    </row>
    <row r="25" spans="1:28" ht="12.75" customHeight="1">
      <c r="A25" s="12"/>
      <c r="B25" s="42">
        <f t="shared" si="12"/>
        <v>46250</v>
      </c>
      <c r="C25" s="68">
        <f t="shared" ref="C25:H25" si="18">IF(B25="","",IF(MONTH(B25+1)&lt;&gt;MONTH(B25),"",B25+1))</f>
        <v>46251</v>
      </c>
      <c r="D25" s="75">
        <f t="shared" si="18"/>
        <v>46252</v>
      </c>
      <c r="E25" s="76">
        <f t="shared" si="18"/>
        <v>46253</v>
      </c>
      <c r="F25" s="76">
        <f t="shared" si="18"/>
        <v>46254</v>
      </c>
      <c r="G25" s="68">
        <f t="shared" si="18"/>
        <v>46255</v>
      </c>
      <c r="H25" s="42">
        <f t="shared" si="18"/>
        <v>46256</v>
      </c>
      <c r="I25" s="37"/>
      <c r="J25" s="77">
        <v>27</v>
      </c>
      <c r="K25" s="78" t="s">
        <v>37</v>
      </c>
      <c r="L25" s="37"/>
      <c r="M25" s="79"/>
      <c r="N25" s="42">
        <f t="shared" si="14"/>
        <v>46439</v>
      </c>
      <c r="O25" s="50">
        <f t="shared" ref="O25:T25" si="19">IF(N25="","",IF(MONTH(N25+1)&lt;&gt;MONTH(N25),"",N25+1))</f>
        <v>46440</v>
      </c>
      <c r="P25" s="50">
        <f t="shared" si="19"/>
        <v>46441</v>
      </c>
      <c r="Q25" s="80">
        <f t="shared" si="19"/>
        <v>46442</v>
      </c>
      <c r="R25" s="50">
        <f t="shared" si="19"/>
        <v>46443</v>
      </c>
      <c r="S25" s="50">
        <f t="shared" si="19"/>
        <v>46444</v>
      </c>
      <c r="T25" s="42">
        <f t="shared" si="19"/>
        <v>46445</v>
      </c>
      <c r="U25" s="37"/>
      <c r="V25" s="81">
        <v>25</v>
      </c>
      <c r="W25" s="49" t="s">
        <v>38</v>
      </c>
      <c r="X25" s="12"/>
      <c r="Y25" s="185"/>
      <c r="Z25" s="12"/>
      <c r="AA25" s="12"/>
      <c r="AB25" s="12"/>
    </row>
    <row r="26" spans="1:28" ht="12.75" customHeight="1">
      <c r="A26" s="12"/>
      <c r="B26" s="42">
        <f t="shared" si="12"/>
        <v>46257</v>
      </c>
      <c r="C26" s="68">
        <f t="shared" ref="C26:H26" si="20">IF(B26="","",IF(MONTH(B26+1)&lt;&gt;MONTH(B26),"",B26+1))</f>
        <v>46258</v>
      </c>
      <c r="D26" s="76">
        <f t="shared" si="20"/>
        <v>46259</v>
      </c>
      <c r="E26" s="76">
        <f t="shared" si="20"/>
        <v>46260</v>
      </c>
      <c r="F26" s="82">
        <f t="shared" si="20"/>
        <v>46261</v>
      </c>
      <c r="G26" s="68">
        <f t="shared" si="20"/>
        <v>46262</v>
      </c>
      <c r="H26" s="42">
        <f t="shared" si="20"/>
        <v>46263</v>
      </c>
      <c r="I26" s="37"/>
      <c r="J26" s="83">
        <v>31</v>
      </c>
      <c r="K26" s="49" t="s">
        <v>39</v>
      </c>
      <c r="L26" s="37"/>
      <c r="M26" s="37"/>
      <c r="N26" s="42">
        <f t="shared" si="14"/>
        <v>46446</v>
      </c>
      <c r="O26" s="50" t="str">
        <f t="shared" ref="O26:T26" si="21">IF(N26="","",IF(MONTH(N26+1)&lt;&gt;MONTH(N26),"",N26+1))</f>
        <v/>
      </c>
      <c r="P26" s="50" t="str">
        <f t="shared" si="21"/>
        <v/>
      </c>
      <c r="Q26" s="50" t="str">
        <f t="shared" si="21"/>
        <v/>
      </c>
      <c r="R26" s="50" t="str">
        <f t="shared" si="21"/>
        <v/>
      </c>
      <c r="S26" s="50" t="str">
        <f t="shared" si="21"/>
        <v/>
      </c>
      <c r="T26" s="42" t="str">
        <f t="shared" si="21"/>
        <v/>
      </c>
      <c r="U26" s="37"/>
      <c r="V26" s="45"/>
      <c r="W26" s="46"/>
      <c r="X26" s="12"/>
      <c r="Y26" s="185"/>
      <c r="Z26" s="12"/>
      <c r="AA26" s="12"/>
      <c r="AB26" s="12"/>
    </row>
    <row r="27" spans="1:28" ht="12.75" customHeight="1">
      <c r="A27" s="12"/>
      <c r="B27" s="42">
        <f t="shared" si="12"/>
        <v>46264</v>
      </c>
      <c r="C27" s="84">
        <f t="shared" ref="C27:H27" si="22">IF(B27="","",IF(MONTH(B27+1)&lt;&gt;MONTH(B27),"",B27+1))</f>
        <v>46265</v>
      </c>
      <c r="D27" s="43" t="str">
        <f t="shared" si="22"/>
        <v/>
      </c>
      <c r="E27" s="43" t="str">
        <f t="shared" si="22"/>
        <v/>
      </c>
      <c r="F27" s="43" t="str">
        <f t="shared" si="22"/>
        <v/>
      </c>
      <c r="G27" s="43" t="str">
        <f t="shared" si="22"/>
        <v/>
      </c>
      <c r="H27" s="42" t="str">
        <f t="shared" si="22"/>
        <v/>
      </c>
      <c r="I27" s="37"/>
      <c r="J27" s="23">
        <v>1</v>
      </c>
      <c r="K27" s="62">
        <v>7</v>
      </c>
      <c r="L27" s="37"/>
      <c r="M27" s="37"/>
      <c r="N27" s="42" t="str">
        <f t="shared" si="14"/>
        <v/>
      </c>
      <c r="O27" s="43" t="str">
        <f t="shared" ref="O27:T27" si="23">IF(N27="","",IF(MONTH(N27+1)&lt;&gt;MONTH(N27),"",N27+1))</f>
        <v/>
      </c>
      <c r="P27" s="43" t="str">
        <f t="shared" si="23"/>
        <v/>
      </c>
      <c r="Q27" s="43" t="str">
        <f t="shared" si="23"/>
        <v/>
      </c>
      <c r="R27" s="43" t="str">
        <f t="shared" si="23"/>
        <v/>
      </c>
      <c r="S27" s="43" t="str">
        <f t="shared" si="23"/>
        <v/>
      </c>
      <c r="T27" s="42" t="str">
        <f t="shared" si="23"/>
        <v/>
      </c>
      <c r="U27" s="37"/>
      <c r="V27" s="63">
        <v>17</v>
      </c>
      <c r="W27" s="62">
        <v>18</v>
      </c>
      <c r="X27" s="12"/>
      <c r="Y27" s="52"/>
      <c r="Z27" s="12"/>
      <c r="AA27" s="12"/>
      <c r="AB27" s="12"/>
    </row>
    <row r="28" spans="1:28" ht="6.75" customHeight="1">
      <c r="A28" s="36"/>
      <c r="B28" s="37"/>
      <c r="C28" s="37"/>
      <c r="D28" s="37"/>
      <c r="E28" s="37"/>
      <c r="F28" s="37"/>
      <c r="G28" s="37"/>
      <c r="H28" s="37"/>
      <c r="I28" s="37"/>
      <c r="J28" s="63"/>
      <c r="K28" s="62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23"/>
      <c r="W28" s="37"/>
      <c r="X28" s="12"/>
      <c r="Y28" s="52"/>
      <c r="Z28" s="12"/>
      <c r="AA28" s="12"/>
      <c r="AB28" s="12"/>
    </row>
    <row r="29" spans="1:28" ht="13.5" customHeight="1">
      <c r="A29" s="12"/>
      <c r="B29" s="186">
        <f>DATE(Teacher!year,9,1)</f>
        <v>46266</v>
      </c>
      <c r="C29" s="180"/>
      <c r="D29" s="180"/>
      <c r="E29" s="180"/>
      <c r="F29" s="180"/>
      <c r="G29" s="180"/>
      <c r="H29" s="180"/>
      <c r="I29" s="37"/>
      <c r="J29" s="64" t="s">
        <v>40</v>
      </c>
      <c r="K29" s="64"/>
      <c r="L29" s="37"/>
      <c r="M29" s="37"/>
      <c r="N29" s="186">
        <f>DATE(Teacher!year+1,3,1)</f>
        <v>46447</v>
      </c>
      <c r="O29" s="180"/>
      <c r="P29" s="180"/>
      <c r="Q29" s="180"/>
      <c r="R29" s="180"/>
      <c r="S29" s="180"/>
      <c r="T29" s="180"/>
      <c r="U29" s="37"/>
      <c r="V29" s="64" t="s">
        <v>41</v>
      </c>
      <c r="W29" s="64"/>
      <c r="X29" s="36"/>
      <c r="Y29" s="174"/>
      <c r="Z29" s="36"/>
      <c r="AA29" s="36"/>
      <c r="AB29" s="36"/>
    </row>
    <row r="30" spans="1:28" ht="12.75" customHeight="1">
      <c r="A30" s="12"/>
      <c r="B30" s="38" t="str">
        <f>CHOOSE(1+MOD(Teacher!startday+1-2,7),"Su","M","Tu","W","Th","F","Sa")</f>
        <v>Su</v>
      </c>
      <c r="C30" s="39" t="str">
        <f>CHOOSE(1+MOD(Teacher!startday+2-2,7),"Su","M","Tu","W","Th","F","Sa")</f>
        <v>M</v>
      </c>
      <c r="D30" s="39" t="str">
        <f>CHOOSE(1+MOD(Teacher!startday+3-2,7),"Su","M","Tu","W","Th","F","Sa")</f>
        <v>Tu</v>
      </c>
      <c r="E30" s="39" t="str">
        <f>CHOOSE(1+MOD(Teacher!startday+4-2,7),"Su","M","Tu","W","Th","F","Sa")</f>
        <v>W</v>
      </c>
      <c r="F30" s="39" t="str">
        <f>CHOOSE(1+MOD(Teacher!startday+5-2,7),"Su","M","Tu","W","Th","F","Sa")</f>
        <v>Th</v>
      </c>
      <c r="G30" s="39" t="str">
        <f>CHOOSE(1+MOD(Teacher!startday+6-2,7),"Su","M","Tu","W","Th","F","Sa")</f>
        <v>F</v>
      </c>
      <c r="H30" s="38" t="str">
        <f>CHOOSE(1+MOD(Teacher!startday+7-2,7),"Su","M","Tu","W","Th","F","Sa")</f>
        <v>Sa</v>
      </c>
      <c r="I30" s="37"/>
      <c r="J30" s="85"/>
      <c r="L30" s="37"/>
      <c r="M30" s="37"/>
      <c r="N30" s="38" t="str">
        <f>CHOOSE(1+MOD(Teacher!startday+1-2,7),"Su","M","Tu","W","Th","F","Sa")</f>
        <v>Su</v>
      </c>
      <c r="O30" s="39" t="str">
        <f>CHOOSE(1+MOD(Teacher!startday+2-2,7),"Su","M","Tu","W","Th","F","Sa")</f>
        <v>M</v>
      </c>
      <c r="P30" s="39" t="str">
        <f>CHOOSE(1+MOD(Teacher!startday+3-2,7),"Su","M","Tu","W","Th","F","Sa")</f>
        <v>Tu</v>
      </c>
      <c r="Q30" s="39" t="str">
        <f>CHOOSE(1+MOD(Teacher!startday+4-2,7),"Su","M","Tu","W","Th","F","Sa")</f>
        <v>W</v>
      </c>
      <c r="R30" s="39" t="str">
        <f>CHOOSE(1+MOD(Teacher!startday+5-2,7),"Su","M","Tu","W","Th","F","Sa")</f>
        <v>Th</v>
      </c>
      <c r="S30" s="39" t="str">
        <f>CHOOSE(1+MOD(Teacher!startday+6-2,7),"Su","M","Tu","W","Th","F","Sa")</f>
        <v>F</v>
      </c>
      <c r="T30" s="38" t="str">
        <f>CHOOSE(1+MOD(Teacher!startday+7-2,7),"Su","M","Tu","W","Th","F","Sa")</f>
        <v>Sa</v>
      </c>
      <c r="U30" s="37"/>
      <c r="V30" s="12"/>
      <c r="W30" s="12"/>
      <c r="X30" s="12"/>
      <c r="Y30" s="185"/>
      <c r="Z30" s="12"/>
      <c r="AA30" s="12"/>
      <c r="AB30" s="12"/>
    </row>
    <row r="31" spans="1:28" ht="12.75" customHeight="1">
      <c r="A31" s="12"/>
      <c r="B31" s="42" t="str">
        <f>IF(WEEKDAY(B29,1)=Teacher!startday,B29,"")</f>
        <v/>
      </c>
      <c r="C31" s="47" t="str">
        <f>IF(B31="",IF(WEEKDAY(B29,1)=MOD(Teacher!startday,7)+1,B29,""),B31+1)</f>
        <v/>
      </c>
      <c r="D31" s="50">
        <f>IF(C31="",IF(WEEKDAY(B29,1)=MOD(Teacher!startday+1,7)+1,B29,""),C31+1)</f>
        <v>46266</v>
      </c>
      <c r="E31" s="50">
        <f>IF(D31="",IF(WEEKDAY(B29,1)=MOD(Teacher!startday+2,7)+1,B29,""),D31+1)</f>
        <v>46267</v>
      </c>
      <c r="F31" s="86">
        <f>IF(E31="",IF(WEEKDAY(B29,1)=MOD(Teacher!startday+3,7)+1,B29,""),E31+1)</f>
        <v>46268</v>
      </c>
      <c r="G31" s="47">
        <f>IF(F31="",IF(WEEKDAY(B29,1)=MOD(Teacher!startday+4,7)+1,B29,""),F31+1)</f>
        <v>46269</v>
      </c>
      <c r="H31" s="42">
        <f>IF(G31="",IF(WEEKDAY(B29,1)=MOD(Teacher!startday+5,7)+1,B29,""),G31+1)</f>
        <v>46270</v>
      </c>
      <c r="I31" s="37"/>
      <c r="J31" s="87"/>
      <c r="K31" s="49"/>
      <c r="L31" s="37"/>
      <c r="M31" s="37"/>
      <c r="N31" s="42" t="str">
        <f>IF(WEEKDAY(N29,1)=Teacher!startday,N29,"")</f>
        <v/>
      </c>
      <c r="O31" s="50">
        <f>IF(N31="",IF(WEEKDAY(N29,1)=MOD(Teacher!startday,7)+1,N29,""),N31+1)</f>
        <v>46447</v>
      </c>
      <c r="P31" s="50">
        <f>IF(O31="",IF(WEEKDAY(N29,1)=MOD(Teacher!startday+1,7)+1,N29,""),O31+1)</f>
        <v>46448</v>
      </c>
      <c r="Q31" s="50">
        <f>IF(P31="",IF(WEEKDAY(N29,1)=MOD(Teacher!startday+2,7)+1,N29,""),P31+1)</f>
        <v>46449</v>
      </c>
      <c r="R31" s="50">
        <f>IF(Q31="",IF(WEEKDAY(N29,1)=MOD(Teacher!startday+3,7)+1,N29,""),Q31+1)</f>
        <v>46450</v>
      </c>
      <c r="S31" s="50">
        <f>IF(R31="",IF(WEEKDAY(N29,1)=MOD(Teacher!startday+4,7)+1,N29,""),R31+1)</f>
        <v>46451</v>
      </c>
      <c r="T31" s="42">
        <f>IF(S31="",IF(WEEKDAY(N29,1)=MOD(Teacher!startday+5,7)+1,N29,""),S31+1)</f>
        <v>46452</v>
      </c>
      <c r="U31" s="37"/>
      <c r="V31" s="6"/>
      <c r="W31" s="6"/>
      <c r="X31" s="12"/>
      <c r="Y31" s="185"/>
      <c r="Z31" s="12"/>
      <c r="AA31" s="12"/>
      <c r="AB31" s="12"/>
    </row>
    <row r="32" spans="1:28" ht="12.75" customHeight="1">
      <c r="A32" s="88"/>
      <c r="B32" s="42">
        <f t="shared" ref="B32:B36" si="24">IF(H31="","",IF(MONTH(H31+1)&lt;&gt;MONTH(H31),"",H31+1))</f>
        <v>46271</v>
      </c>
      <c r="C32" s="47">
        <f t="shared" ref="C32:H32" si="25">IF(B32="","",IF(MONTH(B32+1)&lt;&gt;MONTH(B32),"",B32+1))</f>
        <v>46272</v>
      </c>
      <c r="D32" s="50">
        <f t="shared" si="25"/>
        <v>46273</v>
      </c>
      <c r="E32" s="50">
        <f t="shared" si="25"/>
        <v>46274</v>
      </c>
      <c r="F32" s="50">
        <f t="shared" si="25"/>
        <v>46275</v>
      </c>
      <c r="G32" s="50">
        <f t="shared" si="25"/>
        <v>46276</v>
      </c>
      <c r="H32" s="42">
        <f t="shared" si="25"/>
        <v>46277</v>
      </c>
      <c r="I32" s="37"/>
      <c r="J32" s="89">
        <v>45389</v>
      </c>
      <c r="K32" s="49" t="s">
        <v>42</v>
      </c>
      <c r="L32" s="37"/>
      <c r="M32" s="37"/>
      <c r="N32" s="42">
        <f t="shared" ref="N32:N36" si="26">IF(T31="","",IF(MONTH(T31+1)&lt;&gt;MONTH(T31),"",T31+1))</f>
        <v>46453</v>
      </c>
      <c r="O32" s="50">
        <f t="shared" ref="O32:T32" si="27">IF(N32="","",IF(MONTH(N32+1)&lt;&gt;MONTH(N32),"",N32+1))</f>
        <v>46454</v>
      </c>
      <c r="P32" s="50">
        <f t="shared" si="27"/>
        <v>46455</v>
      </c>
      <c r="Q32" s="50">
        <f t="shared" si="27"/>
        <v>46456</v>
      </c>
      <c r="R32" s="50">
        <f t="shared" si="27"/>
        <v>46457</v>
      </c>
      <c r="S32" s="50">
        <f t="shared" si="27"/>
        <v>46458</v>
      </c>
      <c r="T32" s="42">
        <f t="shared" si="27"/>
        <v>46459</v>
      </c>
      <c r="U32" s="37"/>
      <c r="V32" s="67"/>
      <c r="W32" s="46"/>
      <c r="X32" s="12"/>
      <c r="Y32" s="185"/>
      <c r="Z32" s="12"/>
      <c r="AA32" s="12"/>
      <c r="AB32" s="12"/>
    </row>
    <row r="33" spans="1:28" ht="12.75" customHeight="1">
      <c r="A33" s="12"/>
      <c r="B33" s="42">
        <f t="shared" si="24"/>
        <v>46278</v>
      </c>
      <c r="C33" s="50">
        <f t="shared" ref="C33:H33" si="28">IF(B33="","",IF(MONTH(B33+1)&lt;&gt;MONTH(B33),"",B33+1))</f>
        <v>46279</v>
      </c>
      <c r="D33" s="50">
        <f t="shared" si="28"/>
        <v>46280</v>
      </c>
      <c r="E33" s="50">
        <f t="shared" si="28"/>
        <v>46281</v>
      </c>
      <c r="F33" s="50">
        <f t="shared" si="28"/>
        <v>46282</v>
      </c>
      <c r="G33" s="50">
        <f t="shared" si="28"/>
        <v>46283</v>
      </c>
      <c r="H33" s="42">
        <f t="shared" si="28"/>
        <v>46284</v>
      </c>
      <c r="I33" s="37"/>
      <c r="J33" s="90"/>
      <c r="K33" s="91"/>
      <c r="L33" s="37"/>
      <c r="M33" s="37"/>
      <c r="N33" s="42">
        <f t="shared" si="26"/>
        <v>46460</v>
      </c>
      <c r="O33" s="50">
        <f t="shared" ref="O33:T33" si="29">IF(N33="","",IF(MONTH(N33+1)&lt;&gt;MONTH(N33),"",N33+1))</f>
        <v>46461</v>
      </c>
      <c r="P33" s="50">
        <f t="shared" si="29"/>
        <v>46462</v>
      </c>
      <c r="Q33" s="92">
        <f t="shared" si="29"/>
        <v>46463</v>
      </c>
      <c r="R33" s="50">
        <f t="shared" si="29"/>
        <v>46464</v>
      </c>
      <c r="S33" s="50">
        <f t="shared" si="29"/>
        <v>46465</v>
      </c>
      <c r="T33" s="42">
        <f t="shared" si="29"/>
        <v>46466</v>
      </c>
      <c r="U33" s="37"/>
      <c r="V33" s="93">
        <v>17</v>
      </c>
      <c r="W33" s="49" t="s">
        <v>43</v>
      </c>
      <c r="X33" s="12"/>
      <c r="Y33" s="185"/>
      <c r="Z33" s="12"/>
      <c r="AA33" s="12"/>
      <c r="AB33" s="12"/>
    </row>
    <row r="34" spans="1:28" ht="12.75" customHeight="1">
      <c r="A34" s="12"/>
      <c r="B34" s="42">
        <f t="shared" si="24"/>
        <v>46285</v>
      </c>
      <c r="C34" s="50">
        <f t="shared" ref="C34:H34" si="30">IF(B34="","",IF(MONTH(B34+1)&lt;&gt;MONTH(B34),"",B34+1))</f>
        <v>46286</v>
      </c>
      <c r="D34" s="50">
        <f t="shared" si="30"/>
        <v>46287</v>
      </c>
      <c r="E34" s="50">
        <f t="shared" si="30"/>
        <v>46288</v>
      </c>
      <c r="F34" s="50">
        <f t="shared" si="30"/>
        <v>46289</v>
      </c>
      <c r="G34" s="50">
        <f t="shared" si="30"/>
        <v>46290</v>
      </c>
      <c r="H34" s="42">
        <f t="shared" si="30"/>
        <v>46291</v>
      </c>
      <c r="I34" s="37"/>
      <c r="J34" s="67"/>
      <c r="K34" s="49"/>
      <c r="L34" s="37"/>
      <c r="M34" s="12"/>
      <c r="N34" s="42">
        <f t="shared" si="26"/>
        <v>46467</v>
      </c>
      <c r="O34" s="50">
        <f t="shared" ref="O34:T34" si="31">IF(N34="","",IF(MONTH(N34+1)&lt;&gt;MONTH(N34),"",N34+1))</f>
        <v>46468</v>
      </c>
      <c r="P34" s="50">
        <f t="shared" si="31"/>
        <v>46469</v>
      </c>
      <c r="Q34" s="50">
        <f t="shared" si="31"/>
        <v>46470</v>
      </c>
      <c r="R34" s="50">
        <f t="shared" si="31"/>
        <v>46471</v>
      </c>
      <c r="S34" s="47">
        <f t="shared" si="31"/>
        <v>46472</v>
      </c>
      <c r="T34" s="42">
        <f t="shared" si="31"/>
        <v>46473</v>
      </c>
      <c r="U34" s="37"/>
      <c r="V34" s="60">
        <v>26</v>
      </c>
      <c r="W34" s="94" t="s">
        <v>44</v>
      </c>
      <c r="X34" s="12"/>
      <c r="Y34" s="52"/>
      <c r="Z34" s="12"/>
      <c r="AA34" s="12"/>
      <c r="AB34" s="12"/>
    </row>
    <row r="35" spans="1:28" ht="12.75" customHeight="1">
      <c r="A35" s="12"/>
      <c r="B35" s="42">
        <f t="shared" si="24"/>
        <v>46292</v>
      </c>
      <c r="C35" s="50">
        <f t="shared" ref="C35:H35" si="32">IF(B35="","",IF(MONTH(B35+1)&lt;&gt;MONTH(B35),"",B35+1))</f>
        <v>46293</v>
      </c>
      <c r="D35" s="50">
        <f t="shared" si="32"/>
        <v>46294</v>
      </c>
      <c r="E35" s="76">
        <f t="shared" si="32"/>
        <v>46295</v>
      </c>
      <c r="F35" s="50" t="str">
        <f t="shared" si="32"/>
        <v/>
      </c>
      <c r="G35" s="50" t="str">
        <f t="shared" si="32"/>
        <v/>
      </c>
      <c r="H35" s="42" t="str">
        <f t="shared" si="32"/>
        <v/>
      </c>
      <c r="I35" s="37"/>
      <c r="J35" s="69">
        <v>30</v>
      </c>
      <c r="K35" s="94" t="s">
        <v>38</v>
      </c>
      <c r="L35" s="37"/>
      <c r="M35" s="79"/>
      <c r="N35" s="42">
        <f t="shared" si="26"/>
        <v>46474</v>
      </c>
      <c r="O35" s="47">
        <f t="shared" ref="O35:T35" si="33">IF(N35="","",IF(MONTH(N35+1)&lt;&gt;MONTH(N35),"",N35+1))</f>
        <v>46475</v>
      </c>
      <c r="P35" s="47">
        <f t="shared" si="33"/>
        <v>46476</v>
      </c>
      <c r="Q35" s="47">
        <f t="shared" si="33"/>
        <v>46477</v>
      </c>
      <c r="R35" s="50" t="str">
        <f t="shared" si="33"/>
        <v/>
      </c>
      <c r="S35" s="50" t="str">
        <f t="shared" si="33"/>
        <v/>
      </c>
      <c r="T35" s="42" t="str">
        <f t="shared" si="33"/>
        <v/>
      </c>
      <c r="U35" s="37"/>
      <c r="V35" s="95" t="s">
        <v>45</v>
      </c>
      <c r="W35" s="49" t="s">
        <v>46</v>
      </c>
      <c r="X35" s="12"/>
      <c r="Y35" s="52"/>
      <c r="Z35" s="12"/>
      <c r="AA35" s="12"/>
      <c r="AB35" s="12"/>
    </row>
    <row r="36" spans="1:28" ht="9" customHeight="1">
      <c r="A36" s="12"/>
      <c r="B36" s="42" t="str">
        <f t="shared" si="24"/>
        <v/>
      </c>
      <c r="C36" s="43" t="str">
        <f t="shared" ref="C36:H36" si="34">IF(B36="","",IF(MONTH(B36+1)&lt;&gt;MONTH(B36),"",B36+1))</f>
        <v/>
      </c>
      <c r="D36" s="43" t="str">
        <f t="shared" si="34"/>
        <v/>
      </c>
      <c r="E36" s="43" t="str">
        <f t="shared" si="34"/>
        <v/>
      </c>
      <c r="F36" s="43" t="str">
        <f t="shared" si="34"/>
        <v/>
      </c>
      <c r="G36" s="43" t="str">
        <f t="shared" si="34"/>
        <v/>
      </c>
      <c r="H36" s="42" t="str">
        <f t="shared" si="34"/>
        <v/>
      </c>
      <c r="I36" s="37"/>
      <c r="J36" s="63">
        <v>19</v>
      </c>
      <c r="K36" s="62">
        <v>20</v>
      </c>
      <c r="L36" s="37"/>
      <c r="M36" s="37"/>
      <c r="N36" s="42" t="str">
        <f t="shared" si="26"/>
        <v/>
      </c>
      <c r="O36" s="47" t="str">
        <f t="shared" ref="O36:T36" si="35">IF(N36="","",IF(MONTH(N36+1)&lt;&gt;MONTH(N36),"",N36+1))</f>
        <v/>
      </c>
      <c r="P36" s="43" t="str">
        <f t="shared" si="35"/>
        <v/>
      </c>
      <c r="Q36" s="43" t="str">
        <f t="shared" si="35"/>
        <v/>
      </c>
      <c r="R36" s="43" t="str">
        <f t="shared" si="35"/>
        <v/>
      </c>
      <c r="S36" s="43" t="str">
        <f t="shared" si="35"/>
        <v/>
      </c>
      <c r="T36" s="42" t="str">
        <f t="shared" si="35"/>
        <v/>
      </c>
      <c r="U36" s="37"/>
      <c r="V36" s="63">
        <v>18</v>
      </c>
      <c r="W36" s="62">
        <v>19</v>
      </c>
      <c r="X36" s="12"/>
      <c r="Y36" s="52"/>
      <c r="Z36" s="12"/>
      <c r="AA36" s="12"/>
      <c r="AB36" s="12"/>
    </row>
    <row r="37" spans="1:28" ht="4.5" customHeight="1">
      <c r="A37" s="36"/>
      <c r="B37" s="37"/>
      <c r="C37" s="37"/>
      <c r="D37" s="37"/>
      <c r="E37" s="37"/>
      <c r="F37" s="37"/>
      <c r="G37" s="37"/>
      <c r="H37" s="37"/>
      <c r="I37" s="37"/>
      <c r="J37" s="23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12"/>
      <c r="Y37" s="52"/>
      <c r="Z37" s="12"/>
      <c r="AA37" s="12"/>
      <c r="AB37" s="12"/>
    </row>
    <row r="38" spans="1:28" ht="13.5" customHeight="1">
      <c r="A38" s="12"/>
      <c r="B38" s="186">
        <f>DATE(Teacher!year,10,1)</f>
        <v>46296</v>
      </c>
      <c r="C38" s="180"/>
      <c r="D38" s="180"/>
      <c r="E38" s="180"/>
      <c r="F38" s="180"/>
      <c r="G38" s="180"/>
      <c r="H38" s="180"/>
      <c r="I38" s="37"/>
      <c r="J38" s="64" t="s">
        <v>47</v>
      </c>
      <c r="K38" s="64"/>
      <c r="L38" s="37"/>
      <c r="M38" s="37"/>
      <c r="N38" s="186">
        <f>DATE(Teacher!year+1,4,1)</f>
        <v>46478</v>
      </c>
      <c r="O38" s="180"/>
      <c r="P38" s="180"/>
      <c r="Q38" s="180"/>
      <c r="R38" s="180"/>
      <c r="S38" s="180"/>
      <c r="T38" s="180"/>
      <c r="U38" s="37"/>
      <c r="V38" s="64" t="s">
        <v>48</v>
      </c>
      <c r="W38" s="64"/>
      <c r="X38" s="36"/>
      <c r="Y38" s="174"/>
      <c r="Z38" s="36"/>
      <c r="AA38" s="36"/>
      <c r="AB38" s="36"/>
    </row>
    <row r="39" spans="1:28" ht="12.75" customHeight="1">
      <c r="A39" s="12"/>
      <c r="B39" s="38" t="str">
        <f>CHOOSE(1+MOD(Teacher!startday+1-2,7),"Su","M","Tu","W","Th","F","Sa")</f>
        <v>Su</v>
      </c>
      <c r="C39" s="39" t="str">
        <f>CHOOSE(1+MOD(Teacher!startday+2-2,7),"Su","M","Tu","W","Th","F","Sa")</f>
        <v>M</v>
      </c>
      <c r="D39" s="39" t="str">
        <f>CHOOSE(1+MOD(Teacher!startday+3-2,7),"Su","M","Tu","W","Th","F","Sa")</f>
        <v>Tu</v>
      </c>
      <c r="E39" s="39" t="str">
        <f>CHOOSE(1+MOD(Teacher!startday+4-2,7),"Su","M","Tu","W","Th","F","Sa")</f>
        <v>W</v>
      </c>
      <c r="F39" s="39" t="str">
        <f>CHOOSE(1+MOD(Teacher!startday+5-2,7),"Su","M","Tu","W","Th","F","Sa")</f>
        <v>Th</v>
      </c>
      <c r="G39" s="39" t="str">
        <f>CHOOSE(1+MOD(Teacher!startday+6-2,7),"Su","M","Tu","W","Th","F","Sa")</f>
        <v>F</v>
      </c>
      <c r="H39" s="38" t="str">
        <f>CHOOSE(1+MOD(Teacher!startday+7-2,7),"Su","M","Tu","W","Th","F","Sa")</f>
        <v>Sa</v>
      </c>
      <c r="I39" s="37"/>
      <c r="J39" s="12"/>
      <c r="K39" s="12"/>
      <c r="L39" s="37"/>
      <c r="M39" s="37"/>
      <c r="N39" s="38" t="str">
        <f>CHOOSE(1+MOD(Teacher!startday+1-2,7),"Su","M","Tu","W","Th","F","Sa")</f>
        <v>Su</v>
      </c>
      <c r="O39" s="39" t="str">
        <f>CHOOSE(1+MOD(Teacher!startday+2-2,7),"Su","M","Tu","W","Th","F","Sa")</f>
        <v>M</v>
      </c>
      <c r="P39" s="39" t="str">
        <f>CHOOSE(1+MOD(Teacher!startday+3-2,7),"Su","M","Tu","W","Th","F","Sa")</f>
        <v>Tu</v>
      </c>
      <c r="Q39" s="39" t="str">
        <f>CHOOSE(1+MOD(Teacher!startday+4-2,7),"Su","M","Tu","W","Th","F","Sa")</f>
        <v>W</v>
      </c>
      <c r="R39" s="39" t="str">
        <f>CHOOSE(1+MOD(Teacher!startday+5-2,7),"Su","M","Tu","W","Th","F","Sa")</f>
        <v>Th</v>
      </c>
      <c r="S39" s="39" t="str">
        <f>CHOOSE(1+MOD(Teacher!startday+6-2,7),"Su","M","Tu","W","Th","F","Sa")</f>
        <v>F</v>
      </c>
      <c r="T39" s="38" t="str">
        <f>CHOOSE(1+MOD(Teacher!startday+7-2,7),"Su","M","Tu","W","Th","F","Sa")</f>
        <v>Sa</v>
      </c>
      <c r="U39" s="37"/>
      <c r="V39" s="96"/>
      <c r="W39" s="96"/>
      <c r="X39" s="12"/>
      <c r="Y39" s="185"/>
      <c r="Z39" s="12"/>
      <c r="AA39" s="12"/>
      <c r="AB39" s="12"/>
    </row>
    <row r="40" spans="1:28" ht="12.75" customHeight="1">
      <c r="A40" s="12"/>
      <c r="B40" s="42" t="str">
        <f>IF(WEEKDAY(B38,1)=Teacher!startday,B38,"")</f>
        <v/>
      </c>
      <c r="C40" s="50" t="str">
        <f>IF(B40="",IF(WEEKDAY(B38,1)=MOD(Teacher!startday,7)+1,B38,""),B40+1)</f>
        <v/>
      </c>
      <c r="D40" s="50" t="str">
        <f>IF(C40="",IF(WEEKDAY(B38,1)=MOD(Teacher!startday+1,7)+1,B38,""),C40+1)</f>
        <v/>
      </c>
      <c r="E40" s="71" t="str">
        <f>IF(D40="",IF(WEEKDAY(B38,1)=MOD(Teacher!startday+2,7)+1,B38,""),D40+1)</f>
        <v/>
      </c>
      <c r="F40" s="50">
        <f>IF(E40="",IF(WEEKDAY(B38,1)=MOD(Teacher!startday+3,7)+1,B38,""),E40+1)</f>
        <v>46296</v>
      </c>
      <c r="G40" s="50">
        <f>IF(F40="",IF(WEEKDAY(B38,1)=MOD(Teacher!startday+4,7)+1,B38,""),F40+1)</f>
        <v>46297</v>
      </c>
      <c r="H40" s="42">
        <f>IF(G40="",IF(WEEKDAY(B38,1)=MOD(Teacher!startday+5,7)+1,B38,""),G40+1)</f>
        <v>46298</v>
      </c>
      <c r="I40" s="37"/>
      <c r="J40" s="97"/>
      <c r="K40" s="6"/>
      <c r="L40" s="37"/>
      <c r="M40" s="37"/>
      <c r="N40" s="42" t="str">
        <f>IF(WEEKDAY(N38,1)=Teacher!startday,N38,"")</f>
        <v/>
      </c>
      <c r="O40" s="47" t="str">
        <f>IF(N40="",IF(WEEKDAY(N38,1)=MOD(Teacher!startday,7)+1,N38,""),N40+1)</f>
        <v/>
      </c>
      <c r="P40" s="47" t="str">
        <f>IF(O40="",IF(WEEKDAY(N38,1)=MOD(Teacher!startday+1,7)+1,N38,""),O40+1)</f>
        <v/>
      </c>
      <c r="Q40" s="47" t="str">
        <f>IF(P40="",IF(WEEKDAY(N38,1)=MOD(Teacher!startday+2,7)+1,N38,""),P40+1)</f>
        <v/>
      </c>
      <c r="R40" s="47">
        <f>IF(Q40="",IF(WEEKDAY(N38,1)=MOD(Teacher!startday+3,7)+1,N38,""),Q40+1)</f>
        <v>46478</v>
      </c>
      <c r="S40" s="47">
        <f>IF(R40="",IF(WEEKDAY(N38,1)=MOD(Teacher!startday+4,7)+1,N38,""),R40+1)</f>
        <v>46479</v>
      </c>
      <c r="T40" s="42">
        <f>IF(S40="",IF(WEEKDAY(N38,1)=MOD(Teacher!startday+5,7)+1,N38,""),S40+1)</f>
        <v>46480</v>
      </c>
      <c r="U40" s="37"/>
      <c r="V40" s="48" t="s">
        <v>49</v>
      </c>
      <c r="W40" s="49" t="s">
        <v>46</v>
      </c>
      <c r="X40" s="12"/>
      <c r="Y40" s="185"/>
      <c r="Z40" s="12"/>
      <c r="AA40" s="12"/>
      <c r="AB40" s="12"/>
    </row>
    <row r="41" spans="1:28" ht="12.75" customHeight="1">
      <c r="A41" s="12"/>
      <c r="B41" s="42">
        <f t="shared" ref="B41:B44" si="36">IF(H40="","",IF(MONTH(H40+1)&lt;&gt;MONTH(H40),"",H40+1))</f>
        <v>46299</v>
      </c>
      <c r="C41" s="50">
        <f t="shared" ref="C41:H41" si="37">IF(B41="","",IF(MONTH(B41+1)&lt;&gt;MONTH(B41),"",B41+1))</f>
        <v>46300</v>
      </c>
      <c r="D41" s="50">
        <f t="shared" si="37"/>
        <v>46301</v>
      </c>
      <c r="E41" s="71">
        <f t="shared" si="37"/>
        <v>46302</v>
      </c>
      <c r="F41" s="50">
        <f t="shared" si="37"/>
        <v>46303</v>
      </c>
      <c r="G41" s="50">
        <f t="shared" si="37"/>
        <v>46304</v>
      </c>
      <c r="H41" s="42">
        <f t="shared" si="37"/>
        <v>46305</v>
      </c>
      <c r="I41" s="37"/>
      <c r="J41" s="72">
        <v>46302</v>
      </c>
      <c r="K41" s="49" t="s">
        <v>33</v>
      </c>
      <c r="L41" s="37"/>
      <c r="M41" s="37"/>
      <c r="N41" s="42">
        <f t="shared" ref="N41:N44" si="38">IF(T40="","",IF(MONTH(T40+1)&lt;&gt;MONTH(T40),"",T40+1))</f>
        <v>46481</v>
      </c>
      <c r="O41" s="50">
        <f t="shared" ref="O41:T41" si="39">IF(N41="","",IF(MONTH(N41+1)&lt;&gt;MONTH(N41),"",N41+1))</f>
        <v>46482</v>
      </c>
      <c r="P41" s="50">
        <f t="shared" si="39"/>
        <v>46483</v>
      </c>
      <c r="Q41" s="50">
        <f t="shared" si="39"/>
        <v>46484</v>
      </c>
      <c r="R41" s="50">
        <f t="shared" si="39"/>
        <v>46485</v>
      </c>
      <c r="S41" s="50">
        <f t="shared" si="39"/>
        <v>46486</v>
      </c>
      <c r="T41" s="42">
        <f t="shared" si="39"/>
        <v>46487</v>
      </c>
      <c r="U41" s="37"/>
      <c r="V41" s="90"/>
      <c r="W41" s="49"/>
      <c r="X41" s="12"/>
      <c r="Y41" s="185"/>
      <c r="Z41" s="12"/>
      <c r="AA41" s="12"/>
      <c r="AB41" s="12"/>
    </row>
    <row r="42" spans="1:28" ht="12.75" customHeight="1">
      <c r="A42" s="12"/>
      <c r="B42" s="42">
        <f t="shared" si="36"/>
        <v>46306</v>
      </c>
      <c r="C42" s="50">
        <f t="shared" ref="C42:H42" si="40">IF(B42="","",IF(MONTH(B42+1)&lt;&gt;MONTH(B42),"",B42+1))</f>
        <v>46307</v>
      </c>
      <c r="D42" s="50">
        <f t="shared" si="40"/>
        <v>46308</v>
      </c>
      <c r="E42" s="50">
        <f t="shared" si="40"/>
        <v>46309</v>
      </c>
      <c r="F42" s="50">
        <f t="shared" si="40"/>
        <v>46310</v>
      </c>
      <c r="G42" s="50">
        <f t="shared" si="40"/>
        <v>46311</v>
      </c>
      <c r="H42" s="42">
        <f t="shared" si="40"/>
        <v>46312</v>
      </c>
      <c r="I42" s="37"/>
      <c r="J42" s="6"/>
      <c r="K42" s="6"/>
      <c r="L42" s="37"/>
      <c r="M42" s="37"/>
      <c r="N42" s="42">
        <f t="shared" si="38"/>
        <v>46488</v>
      </c>
      <c r="O42" s="50">
        <f t="shared" ref="O42:T42" si="41">IF(N42="","",IF(MONTH(N42+1)&lt;&gt;MONTH(N42),"",N42+1))</f>
        <v>46489</v>
      </c>
      <c r="P42" s="54">
        <f t="shared" si="41"/>
        <v>46490</v>
      </c>
      <c r="Q42" s="54">
        <f t="shared" si="41"/>
        <v>46491</v>
      </c>
      <c r="R42" s="54">
        <f t="shared" si="41"/>
        <v>46492</v>
      </c>
      <c r="S42" s="50">
        <f t="shared" si="41"/>
        <v>46493</v>
      </c>
      <c r="T42" s="42">
        <f t="shared" si="41"/>
        <v>46494</v>
      </c>
      <c r="U42" s="37"/>
      <c r="V42" s="56" t="s">
        <v>50</v>
      </c>
      <c r="W42" s="49" t="s">
        <v>25</v>
      </c>
      <c r="X42" s="12"/>
      <c r="Y42" s="185"/>
      <c r="Z42" s="12"/>
      <c r="AA42" s="12"/>
      <c r="AB42" s="12"/>
    </row>
    <row r="43" spans="1:28" ht="12.75" customHeight="1">
      <c r="A43" s="12"/>
      <c r="B43" s="42">
        <f t="shared" si="36"/>
        <v>46313</v>
      </c>
      <c r="C43" s="50">
        <f t="shared" ref="C43:H43" si="42">IF(B43="","",IF(MONTH(B43+1)&lt;&gt;MONTH(B43),"",B43+1))</f>
        <v>46314</v>
      </c>
      <c r="D43" s="50">
        <f t="shared" si="42"/>
        <v>46315</v>
      </c>
      <c r="E43" s="50">
        <f t="shared" si="42"/>
        <v>46316</v>
      </c>
      <c r="F43" s="50">
        <f t="shared" si="42"/>
        <v>46317</v>
      </c>
      <c r="G43" s="50">
        <f t="shared" si="42"/>
        <v>46318</v>
      </c>
      <c r="H43" s="42">
        <f t="shared" si="42"/>
        <v>46319</v>
      </c>
      <c r="I43" s="37"/>
      <c r="J43" s="6"/>
      <c r="K43" s="6"/>
      <c r="L43" s="37"/>
      <c r="M43" s="37"/>
      <c r="N43" s="42">
        <f t="shared" si="38"/>
        <v>46495</v>
      </c>
      <c r="O43" s="50">
        <f t="shared" ref="O43:T43" si="43">IF(N43="","",IF(MONTH(N43+1)&lt;&gt;MONTH(N43),"",N43+1))</f>
        <v>46496</v>
      </c>
      <c r="P43" s="50">
        <f t="shared" si="43"/>
        <v>46497</v>
      </c>
      <c r="Q43" s="50">
        <f t="shared" si="43"/>
        <v>46498</v>
      </c>
      <c r="R43" s="50">
        <f t="shared" si="43"/>
        <v>46499</v>
      </c>
      <c r="S43" s="50">
        <f t="shared" si="43"/>
        <v>46500</v>
      </c>
      <c r="T43" s="42">
        <f t="shared" si="43"/>
        <v>46501</v>
      </c>
      <c r="U43" s="37"/>
      <c r="V43" s="98"/>
      <c r="W43" s="49"/>
      <c r="X43" s="12"/>
      <c r="Y43" s="185"/>
      <c r="Z43" s="12"/>
      <c r="AA43" s="12"/>
      <c r="AB43" s="12"/>
    </row>
    <row r="44" spans="1:28" ht="12.75" customHeight="1">
      <c r="A44" s="88"/>
      <c r="B44" s="42">
        <f t="shared" si="36"/>
        <v>46320</v>
      </c>
      <c r="C44" s="50">
        <f t="shared" ref="C44:H44" si="44">IF(B44="","",IF(MONTH(B44+1)&lt;&gt;MONTH(B44),"",B44+1))</f>
        <v>46321</v>
      </c>
      <c r="D44" s="50">
        <f t="shared" si="44"/>
        <v>46322</v>
      </c>
      <c r="E44" s="50">
        <f t="shared" si="44"/>
        <v>46323</v>
      </c>
      <c r="F44" s="50">
        <f t="shared" si="44"/>
        <v>46324</v>
      </c>
      <c r="G44" s="50">
        <f t="shared" si="44"/>
        <v>46325</v>
      </c>
      <c r="H44" s="42">
        <f t="shared" si="44"/>
        <v>46326</v>
      </c>
      <c r="I44" s="37"/>
      <c r="J44" s="90"/>
      <c r="K44" s="46"/>
      <c r="L44" s="37"/>
      <c r="M44" s="37"/>
      <c r="N44" s="42">
        <f t="shared" si="38"/>
        <v>46502</v>
      </c>
      <c r="O44" s="50">
        <f t="shared" ref="O44:T44" si="45">IF(N44="","",IF(MONTH(N44+1)&lt;&gt;MONTH(N44),"",N44+1))</f>
        <v>46503</v>
      </c>
      <c r="P44" s="50">
        <f t="shared" si="45"/>
        <v>46504</v>
      </c>
      <c r="Q44" s="50">
        <f t="shared" si="45"/>
        <v>46505</v>
      </c>
      <c r="R44" s="50">
        <f t="shared" si="45"/>
        <v>46506</v>
      </c>
      <c r="S44" s="50">
        <f t="shared" si="45"/>
        <v>46507</v>
      </c>
      <c r="T44" s="42" t="str">
        <f t="shared" si="45"/>
        <v/>
      </c>
      <c r="U44" s="37"/>
      <c r="V44" s="67"/>
      <c r="W44" s="49"/>
      <c r="X44" s="12"/>
      <c r="Y44" s="52"/>
      <c r="Z44" s="12"/>
      <c r="AA44" s="12"/>
      <c r="AB44" s="12"/>
    </row>
    <row r="45" spans="1:28" ht="9.75" customHeight="1">
      <c r="A45" s="36"/>
      <c r="B45" s="37"/>
      <c r="C45" s="37"/>
      <c r="D45" s="37"/>
      <c r="E45" s="37"/>
      <c r="F45" s="37"/>
      <c r="G45" s="37"/>
      <c r="H45" s="37"/>
      <c r="I45" s="37"/>
      <c r="J45" s="63">
        <v>22</v>
      </c>
      <c r="K45" s="62">
        <v>22</v>
      </c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63">
        <v>20</v>
      </c>
      <c r="W45" s="62">
        <v>20</v>
      </c>
      <c r="X45" s="12"/>
      <c r="Y45" s="52"/>
      <c r="Z45" s="12"/>
      <c r="AA45" s="12"/>
      <c r="AB45" s="12"/>
    </row>
    <row r="46" spans="1:28" ht="12.75" customHeight="1">
      <c r="A46" s="12"/>
      <c r="B46" s="186">
        <f>DATE(Teacher!year,11,1)</f>
        <v>46327</v>
      </c>
      <c r="C46" s="180"/>
      <c r="D46" s="180"/>
      <c r="E46" s="180"/>
      <c r="F46" s="180"/>
      <c r="G46" s="180"/>
      <c r="H46" s="180"/>
      <c r="I46" s="37"/>
      <c r="J46" s="64" t="s">
        <v>51</v>
      </c>
      <c r="K46" s="64"/>
      <c r="L46" s="37"/>
      <c r="M46" s="37"/>
      <c r="N46" s="186">
        <f>DATE(Teacher!year+1,5,1)</f>
        <v>46508</v>
      </c>
      <c r="O46" s="180"/>
      <c r="P46" s="180"/>
      <c r="Q46" s="180"/>
      <c r="R46" s="180"/>
      <c r="S46" s="180"/>
      <c r="T46" s="180"/>
      <c r="U46" s="37"/>
      <c r="V46" s="64" t="s">
        <v>52</v>
      </c>
      <c r="W46" s="64"/>
      <c r="X46" s="36"/>
      <c r="Y46" s="99"/>
      <c r="Z46" s="36"/>
      <c r="AA46" s="36"/>
      <c r="AB46" s="36"/>
    </row>
    <row r="47" spans="1:28" ht="12.75" customHeight="1">
      <c r="A47" s="12"/>
      <c r="B47" s="38" t="str">
        <f>CHOOSE(1+MOD(Teacher!startday+1-2,7),"Su","M","Tu","W","Th","F","Sa")</f>
        <v>Su</v>
      </c>
      <c r="C47" s="39" t="str">
        <f>CHOOSE(1+MOD(Teacher!startday+2-2,7),"Su","M","Tu","W","Th","F","Sa")</f>
        <v>M</v>
      </c>
      <c r="D47" s="39" t="str">
        <f>CHOOSE(1+MOD(Teacher!startday+3-2,7),"Su","M","Tu","W","Th","F","Sa")</f>
        <v>Tu</v>
      </c>
      <c r="E47" s="39" t="str">
        <f>CHOOSE(1+MOD(Teacher!startday+4-2,7),"Su","M","Tu","W","Th","F","Sa")</f>
        <v>W</v>
      </c>
      <c r="F47" s="39" t="str">
        <f>CHOOSE(1+MOD(Teacher!startday+5-2,7),"Su","M","Tu","W","Th","F","Sa")</f>
        <v>Th</v>
      </c>
      <c r="G47" s="39" t="str">
        <f>CHOOSE(1+MOD(Teacher!startday+6-2,7),"Su","M","Tu","W","Th","F","Sa")</f>
        <v>F</v>
      </c>
      <c r="H47" s="38" t="str">
        <f>CHOOSE(1+MOD(Teacher!startday+7-2,7),"Su","M","Tu","W","Th","F","Sa")</f>
        <v>Sa</v>
      </c>
      <c r="I47" s="37"/>
      <c r="J47" s="12"/>
      <c r="K47" s="12"/>
      <c r="L47" s="37"/>
      <c r="M47" s="37"/>
      <c r="N47" s="38" t="str">
        <f>CHOOSE(1+MOD(Teacher!startday+1-2,7),"Su","M","Tu","W","Th","F","Sa")</f>
        <v>Su</v>
      </c>
      <c r="O47" s="39" t="str">
        <f>CHOOSE(1+MOD(Teacher!startday+2-2,7),"Su","M","Tu","W","Th","F","Sa")</f>
        <v>M</v>
      </c>
      <c r="P47" s="39" t="str">
        <f>CHOOSE(1+MOD(Teacher!startday+3-2,7),"Su","M","Tu","W","Th","F","Sa")</f>
        <v>Tu</v>
      </c>
      <c r="Q47" s="39" t="str">
        <f>CHOOSE(1+MOD(Teacher!startday+4-2,7),"Su","M","Tu","W","Th","F","Sa")</f>
        <v>W</v>
      </c>
      <c r="R47" s="39" t="str">
        <f>CHOOSE(1+MOD(Teacher!startday+5-2,7),"Su","M","Tu","W","Th","F","Sa")</f>
        <v>Th</v>
      </c>
      <c r="S47" s="39" t="str">
        <f>CHOOSE(1+MOD(Teacher!startday+6-2,7),"Su","M","Tu","W","Th","F","Sa")</f>
        <v>F</v>
      </c>
      <c r="T47" s="38" t="str">
        <f>CHOOSE(1+MOD(Teacher!startday+7-2,7),"Su","M","Tu","W","Th","F","Sa")</f>
        <v>Sa</v>
      </c>
      <c r="U47" s="37"/>
      <c r="V47" s="12"/>
      <c r="W47" s="12"/>
      <c r="X47" s="12"/>
      <c r="Y47" s="52"/>
      <c r="Z47" s="12"/>
      <c r="AA47" s="12"/>
      <c r="AB47" s="12"/>
    </row>
    <row r="48" spans="1:28" ht="12.75" customHeight="1">
      <c r="A48" s="12"/>
      <c r="B48" s="42">
        <f>IF(WEEKDAY(B46,1)=Teacher!startday,B46,"")</f>
        <v>46327</v>
      </c>
      <c r="C48" s="50">
        <f>IF(B48="",IF(WEEKDAY(B46,1)=MOD(Teacher!startday,7)+1,B46,""),B48+1)</f>
        <v>46328</v>
      </c>
      <c r="D48" s="92">
        <f>IF(C48="",IF(WEEKDAY(B46,1)=MOD(Teacher!startday+1,7)+1,B46,""),C48+1)</f>
        <v>46329</v>
      </c>
      <c r="E48" s="50">
        <f>IF(D48="",IF(WEEKDAY(B46,1)=MOD(Teacher!startday+2,7)+1,B46,""),D48+1)</f>
        <v>46330</v>
      </c>
      <c r="F48" s="50">
        <f>IF(E48="",IF(WEEKDAY(B46,1)=MOD(Teacher!startday+3,7)+1,B46,""),E48+1)</f>
        <v>46331</v>
      </c>
      <c r="G48" s="50">
        <f>IF(F48="",IF(WEEKDAY(B46,1)=MOD(Teacher!startday+4,7)+1,B46,""),F48+1)</f>
        <v>46332</v>
      </c>
      <c r="H48" s="42">
        <f>IF(G48="",IF(WEEKDAY(B46,1)=MOD(Teacher!startday+5,7)+1,B46,""),G48+1)</f>
        <v>46333</v>
      </c>
      <c r="I48" s="37"/>
      <c r="J48" s="81">
        <v>46329</v>
      </c>
      <c r="K48" s="49" t="s">
        <v>53</v>
      </c>
      <c r="L48" s="37"/>
      <c r="M48" s="37"/>
      <c r="N48" s="42" t="str">
        <f>IF(WEEKDAY(N46,1)=Teacher!startday,N46,"")</f>
        <v/>
      </c>
      <c r="O48" s="50" t="str">
        <f>IF(N48="",IF(WEEKDAY(N46,1)=MOD(Teacher!startday,7)+1,N46,""),N48+1)</f>
        <v/>
      </c>
      <c r="P48" s="50" t="str">
        <f>IF(O48="",IF(WEEKDAY(N46,1)=MOD(Teacher!startday+1,7)+1,N46,""),O48+1)</f>
        <v/>
      </c>
      <c r="Q48" s="50" t="str">
        <f>IF(P48="",IF(WEEKDAY(N46,1)=MOD(Teacher!startday+2,7)+1,N46,""),P48+1)</f>
        <v/>
      </c>
      <c r="R48" s="50" t="str">
        <f>IF(Q48="",IF(WEEKDAY(N46,1)=MOD(Teacher!startday+3,7)+1,N46,""),Q48+1)</f>
        <v/>
      </c>
      <c r="S48" s="50" t="str">
        <f>IF(R48="",IF(WEEKDAY(N46,1)=MOD(Teacher!startday+4,7)+1,N46,""),R48+1)</f>
        <v/>
      </c>
      <c r="T48" s="42">
        <f>IF(S48="",IF(WEEKDAY(N46,1)=MOD(Teacher!startday+5,7)+1,N46,""),S48+1)</f>
        <v>46508</v>
      </c>
      <c r="U48" s="37"/>
      <c r="V48" s="90"/>
      <c r="W48" s="46"/>
      <c r="X48" s="12"/>
      <c r="Y48" s="52"/>
      <c r="Z48" s="12"/>
      <c r="AA48" s="12"/>
      <c r="AB48" s="12"/>
    </row>
    <row r="49" spans="1:28" ht="12.75" customHeight="1">
      <c r="A49" s="37"/>
      <c r="B49" s="42">
        <f t="shared" ref="B49:B53" si="46">IF(H48="","",IF(MONTH(H48+1)&lt;&gt;MONTH(H48),"",H48+1))</f>
        <v>46334</v>
      </c>
      <c r="C49" s="50">
        <f t="shared" ref="C49:H49" si="47">IF(B49="","",IF(MONTH(B49+1)&lt;&gt;MONTH(B49),"",B49+1))</f>
        <v>46335</v>
      </c>
      <c r="D49" s="50">
        <f t="shared" si="47"/>
        <v>46336</v>
      </c>
      <c r="E49" s="50">
        <f t="shared" si="47"/>
        <v>46337</v>
      </c>
      <c r="F49" s="50">
        <f t="shared" si="47"/>
        <v>46338</v>
      </c>
      <c r="G49" s="50">
        <f t="shared" si="47"/>
        <v>46339</v>
      </c>
      <c r="H49" s="42">
        <f t="shared" si="47"/>
        <v>46340</v>
      </c>
      <c r="I49" s="37"/>
      <c r="J49" s="67"/>
      <c r="K49" s="49"/>
      <c r="L49" s="37"/>
      <c r="M49" s="37"/>
      <c r="N49" s="42">
        <f t="shared" ref="N49:N53" si="48">IF(T48="","",IF(MONTH(T48+1)&lt;&gt;MONTH(T48),"",T48+1))</f>
        <v>46509</v>
      </c>
      <c r="O49" s="50">
        <f t="shared" ref="O49:T49" si="49">IF(N49="","",IF(MONTH(N49+1)&lt;&gt;MONTH(N49),"",N49+1))</f>
        <v>46510</v>
      </c>
      <c r="P49" s="50">
        <f t="shared" si="49"/>
        <v>46511</v>
      </c>
      <c r="Q49" s="50">
        <f t="shared" si="49"/>
        <v>46512</v>
      </c>
      <c r="R49" s="50">
        <f t="shared" si="49"/>
        <v>46513</v>
      </c>
      <c r="S49" s="50">
        <f t="shared" si="49"/>
        <v>46514</v>
      </c>
      <c r="T49" s="42">
        <f t="shared" si="49"/>
        <v>46515</v>
      </c>
      <c r="U49" s="37"/>
      <c r="V49" s="90"/>
      <c r="W49" s="46"/>
      <c r="X49" s="12"/>
      <c r="Y49" s="52"/>
      <c r="Z49" s="12"/>
      <c r="AA49" s="12"/>
      <c r="AB49" s="12"/>
    </row>
    <row r="50" spans="1:28" ht="12.75" customHeight="1">
      <c r="A50" s="12"/>
      <c r="B50" s="42">
        <f t="shared" si="46"/>
        <v>46341</v>
      </c>
      <c r="C50" s="50">
        <f t="shared" ref="C50:H50" si="50">IF(B50="","",IF(MONTH(B50+1)&lt;&gt;MONTH(B50),"",B50+1))</f>
        <v>46342</v>
      </c>
      <c r="D50" s="50">
        <f t="shared" si="50"/>
        <v>46343</v>
      </c>
      <c r="E50" s="50">
        <f t="shared" si="50"/>
        <v>46344</v>
      </c>
      <c r="F50" s="50">
        <f t="shared" si="50"/>
        <v>46345</v>
      </c>
      <c r="G50" s="50">
        <f t="shared" si="50"/>
        <v>46346</v>
      </c>
      <c r="H50" s="42">
        <f t="shared" si="50"/>
        <v>46347</v>
      </c>
      <c r="I50" s="37"/>
      <c r="J50" s="100"/>
      <c r="K50" s="6"/>
      <c r="L50" s="37"/>
      <c r="M50" s="37"/>
      <c r="N50" s="42">
        <f t="shared" si="48"/>
        <v>46516</v>
      </c>
      <c r="O50" s="50">
        <f t="shared" ref="O50:T50" si="51">IF(N50="","",IF(MONTH(N50+1)&lt;&gt;MONTH(N50),"",N50+1))</f>
        <v>46517</v>
      </c>
      <c r="P50" s="50">
        <f t="shared" si="51"/>
        <v>46518</v>
      </c>
      <c r="Q50" s="50">
        <f t="shared" si="51"/>
        <v>46519</v>
      </c>
      <c r="R50" s="50">
        <f t="shared" si="51"/>
        <v>46520</v>
      </c>
      <c r="S50" s="50">
        <f t="shared" si="51"/>
        <v>46521</v>
      </c>
      <c r="T50" s="42">
        <f t="shared" si="51"/>
        <v>46522</v>
      </c>
      <c r="U50" s="37"/>
      <c r="V50" s="90"/>
      <c r="W50" s="46"/>
      <c r="X50" s="12"/>
      <c r="Y50" s="52"/>
      <c r="Z50" s="12"/>
      <c r="AA50" s="12"/>
      <c r="AB50" s="12"/>
    </row>
    <row r="51" spans="1:28" ht="12.75" customHeight="1">
      <c r="A51" s="12"/>
      <c r="B51" s="42">
        <f t="shared" si="46"/>
        <v>46348</v>
      </c>
      <c r="C51" s="50">
        <f t="shared" ref="C51:H51" si="52">IF(B51="","",IF(MONTH(B51+1)&lt;&gt;MONTH(B51),"",B51+1))</f>
        <v>46349</v>
      </c>
      <c r="D51" s="50">
        <f t="shared" si="52"/>
        <v>46350</v>
      </c>
      <c r="E51" s="47">
        <f t="shared" si="52"/>
        <v>46351</v>
      </c>
      <c r="F51" s="47">
        <f t="shared" si="52"/>
        <v>46352</v>
      </c>
      <c r="G51" s="47">
        <f t="shared" si="52"/>
        <v>46353</v>
      </c>
      <c r="H51" s="42">
        <f t="shared" si="52"/>
        <v>46354</v>
      </c>
      <c r="I51" s="37"/>
      <c r="J51" s="95" t="s">
        <v>54</v>
      </c>
      <c r="K51" s="49" t="s">
        <v>55</v>
      </c>
      <c r="L51" s="37"/>
      <c r="M51" s="37"/>
      <c r="N51" s="42">
        <f t="shared" si="48"/>
        <v>46523</v>
      </c>
      <c r="O51" s="50">
        <f t="shared" ref="O51:T51" si="53">IF(N51="","",IF(MONTH(N51+1)&lt;&gt;MONTH(N51),"",N51+1))</f>
        <v>46524</v>
      </c>
      <c r="P51" s="50">
        <f t="shared" si="53"/>
        <v>46525</v>
      </c>
      <c r="Q51" s="50">
        <f t="shared" si="53"/>
        <v>46526</v>
      </c>
      <c r="R51" s="50">
        <f t="shared" si="53"/>
        <v>46527</v>
      </c>
      <c r="S51" s="50">
        <f t="shared" si="53"/>
        <v>46528</v>
      </c>
      <c r="T51" s="42">
        <f t="shared" si="53"/>
        <v>46529</v>
      </c>
      <c r="U51" s="37"/>
      <c r="V51" s="45"/>
      <c r="W51" s="6"/>
      <c r="X51" s="12"/>
      <c r="Y51" s="52"/>
      <c r="Z51" s="12"/>
      <c r="AA51" s="12"/>
      <c r="AB51" s="12"/>
    </row>
    <row r="52" spans="1:28" ht="12.75" customHeight="1">
      <c r="A52" s="12"/>
      <c r="B52" s="42">
        <f t="shared" si="46"/>
        <v>46355</v>
      </c>
      <c r="C52" s="50">
        <f t="shared" ref="C52:H52" si="54">IF(B52="","",IF(MONTH(B52+1)&lt;&gt;MONTH(B52),"",B52+1))</f>
        <v>46356</v>
      </c>
      <c r="D52" s="50" t="str">
        <f t="shared" si="54"/>
        <v/>
      </c>
      <c r="E52" s="47" t="str">
        <f t="shared" si="54"/>
        <v/>
      </c>
      <c r="F52" s="47" t="str">
        <f t="shared" si="54"/>
        <v/>
      </c>
      <c r="G52" s="47" t="str">
        <f t="shared" si="54"/>
        <v/>
      </c>
      <c r="H52" s="42" t="str">
        <f t="shared" si="54"/>
        <v/>
      </c>
      <c r="I52" s="37"/>
      <c r="L52" s="37"/>
      <c r="M52" s="79"/>
      <c r="N52" s="42">
        <f t="shared" si="48"/>
        <v>46530</v>
      </c>
      <c r="O52" s="50">
        <f t="shared" ref="O52:T52" si="55">IF(N52="","",IF(MONTH(N52+1)&lt;&gt;MONTH(N52),"",N52+1))</f>
        <v>46531</v>
      </c>
      <c r="P52" s="50">
        <f t="shared" si="55"/>
        <v>46532</v>
      </c>
      <c r="Q52" s="50">
        <f t="shared" si="55"/>
        <v>46533</v>
      </c>
      <c r="R52" s="50">
        <f t="shared" si="55"/>
        <v>46534</v>
      </c>
      <c r="S52" s="50">
        <f t="shared" si="55"/>
        <v>46535</v>
      </c>
      <c r="T52" s="42">
        <f t="shared" si="55"/>
        <v>46536</v>
      </c>
      <c r="U52" s="37"/>
      <c r="V52" s="101"/>
      <c r="W52" s="94"/>
      <c r="X52" s="12"/>
      <c r="Y52" s="52"/>
      <c r="Z52" s="12"/>
      <c r="AA52" s="12"/>
      <c r="AB52" s="12"/>
    </row>
    <row r="53" spans="1:28" ht="12.75" customHeight="1">
      <c r="A53" s="12"/>
      <c r="B53" s="42" t="str">
        <f t="shared" si="46"/>
        <v/>
      </c>
      <c r="C53" s="43" t="str">
        <f t="shared" ref="C53:H53" si="56">IF(B53="","",IF(MONTH(B53+1)&lt;&gt;MONTH(B53),"",B53+1))</f>
        <v/>
      </c>
      <c r="D53" s="43" t="str">
        <f t="shared" si="56"/>
        <v/>
      </c>
      <c r="E53" s="43" t="str">
        <f t="shared" si="56"/>
        <v/>
      </c>
      <c r="F53" s="43" t="str">
        <f t="shared" si="56"/>
        <v/>
      </c>
      <c r="G53" s="43" t="str">
        <f t="shared" si="56"/>
        <v/>
      </c>
      <c r="H53" s="42" t="str">
        <f t="shared" si="56"/>
        <v/>
      </c>
      <c r="I53" s="37"/>
      <c r="J53" s="90"/>
      <c r="K53" s="46"/>
      <c r="L53" s="37"/>
      <c r="M53" s="37"/>
      <c r="N53" s="42">
        <f t="shared" si="48"/>
        <v>46537</v>
      </c>
      <c r="O53" s="47">
        <f t="shared" ref="O53:T53" si="57">IF(N53="","",IF(MONTH(N53+1)&lt;&gt;MONTH(N53),"",N53+1))</f>
        <v>46538</v>
      </c>
      <c r="P53" s="43" t="str">
        <f t="shared" si="57"/>
        <v/>
      </c>
      <c r="Q53" s="43" t="str">
        <f t="shared" si="57"/>
        <v/>
      </c>
      <c r="R53" s="43" t="str">
        <f t="shared" si="57"/>
        <v/>
      </c>
      <c r="S53" s="43" t="str">
        <f t="shared" si="57"/>
        <v/>
      </c>
      <c r="T53" s="42" t="str">
        <f t="shared" si="57"/>
        <v/>
      </c>
      <c r="U53" s="37"/>
      <c r="V53" s="60">
        <v>31</v>
      </c>
      <c r="W53" s="94" t="s">
        <v>56</v>
      </c>
      <c r="X53" s="12"/>
      <c r="Y53" s="52"/>
      <c r="Z53" s="12"/>
      <c r="AA53" s="12"/>
      <c r="AB53" s="12"/>
    </row>
    <row r="54" spans="1:28" ht="10.5" customHeight="1">
      <c r="A54" s="12"/>
      <c r="B54" s="37"/>
      <c r="C54" s="37"/>
      <c r="D54" s="37"/>
      <c r="E54" s="37"/>
      <c r="F54" s="37"/>
      <c r="G54" s="37"/>
      <c r="H54" s="37"/>
      <c r="I54" s="37"/>
      <c r="J54" s="63">
        <v>17</v>
      </c>
      <c r="K54" s="62">
        <v>18</v>
      </c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63">
        <v>20</v>
      </c>
      <c r="W54" s="62">
        <v>20</v>
      </c>
      <c r="X54" s="12"/>
      <c r="Y54" s="52"/>
      <c r="Z54" s="12"/>
      <c r="AA54" s="12"/>
      <c r="AB54" s="12"/>
    </row>
    <row r="55" spans="1:28" ht="12.75" customHeight="1">
      <c r="A55" s="36"/>
      <c r="B55" s="186">
        <f>DATE(Teacher!year,12,1)</f>
        <v>46357</v>
      </c>
      <c r="C55" s="180"/>
      <c r="D55" s="180"/>
      <c r="E55" s="180"/>
      <c r="F55" s="180"/>
      <c r="G55" s="180"/>
      <c r="H55" s="180"/>
      <c r="I55" s="37"/>
      <c r="J55" s="64" t="s">
        <v>57</v>
      </c>
      <c r="K55" s="64"/>
      <c r="L55" s="37"/>
      <c r="M55" s="37"/>
      <c r="N55" s="186">
        <f>DATE(Teacher!year+1,6,1)</f>
        <v>46539</v>
      </c>
      <c r="O55" s="180"/>
      <c r="P55" s="180"/>
      <c r="Q55" s="180"/>
      <c r="R55" s="180"/>
      <c r="S55" s="180"/>
      <c r="T55" s="180"/>
      <c r="U55" s="37"/>
      <c r="V55" s="64" t="s">
        <v>58</v>
      </c>
      <c r="W55" s="64"/>
      <c r="X55" s="36"/>
      <c r="Y55" s="99"/>
      <c r="Z55" s="36"/>
      <c r="AA55" s="36"/>
      <c r="AB55" s="36"/>
    </row>
    <row r="56" spans="1:28" ht="12.75" customHeight="1">
      <c r="A56" s="12"/>
      <c r="B56" s="38" t="str">
        <f>CHOOSE(1+MOD(Teacher!startday+1-2,7),"Su","M","Tu","W","Th","F","Sa")</f>
        <v>Su</v>
      </c>
      <c r="C56" s="39" t="str">
        <f>CHOOSE(1+MOD(Teacher!startday+2-2,7),"Su","M","Tu","W","Th","F","Sa")</f>
        <v>M</v>
      </c>
      <c r="D56" s="39" t="str">
        <f>CHOOSE(1+MOD(Teacher!startday+3-2,7),"Su","M","Tu","W","Th","F","Sa")</f>
        <v>Tu</v>
      </c>
      <c r="E56" s="39" t="str">
        <f>CHOOSE(1+MOD(Teacher!startday+4-2,7),"Su","M","Tu","W","Th","F","Sa")</f>
        <v>W</v>
      </c>
      <c r="F56" s="39" t="str">
        <f>CHOOSE(1+MOD(Teacher!startday+5-2,7),"Su","M","Tu","W","Th","F","Sa")</f>
        <v>Th</v>
      </c>
      <c r="G56" s="39" t="str">
        <f>CHOOSE(1+MOD(Teacher!startday+6-2,7),"Su","M","Tu","W","Th","F","Sa")</f>
        <v>F</v>
      </c>
      <c r="H56" s="38" t="str">
        <f>CHOOSE(1+MOD(Teacher!startday+7-2,7),"Su","M","Tu","W","Th","F","Sa")</f>
        <v>Sa</v>
      </c>
      <c r="I56" s="37"/>
      <c r="J56" s="90"/>
      <c r="K56" s="46"/>
      <c r="L56" s="37"/>
      <c r="M56" s="37"/>
      <c r="N56" s="38" t="str">
        <f>CHOOSE(1+MOD(Teacher!startday+1-2,7),"Su","M","Tu","W","Th","F","Sa")</f>
        <v>Su</v>
      </c>
      <c r="O56" s="39" t="str">
        <f>CHOOSE(1+MOD(Teacher!startday+2-2,7),"Su","M","Tu","W","Th","F","Sa")</f>
        <v>M</v>
      </c>
      <c r="P56" s="39" t="str">
        <f>CHOOSE(1+MOD(Teacher!startday+3-2,7),"Su","M","Tu","W","Th","F","Sa")</f>
        <v>Tu</v>
      </c>
      <c r="Q56" s="39" t="str">
        <f>CHOOSE(1+MOD(Teacher!startday+4-2,7),"Su","M","Tu","W","Th","F","Sa")</f>
        <v>W</v>
      </c>
      <c r="R56" s="39" t="str">
        <f>CHOOSE(1+MOD(Teacher!startday+5-2,7),"Su","M","Tu","W","Th","F","Sa")</f>
        <v>Th</v>
      </c>
      <c r="S56" s="39" t="str">
        <f>CHOOSE(1+MOD(Teacher!startday+6-2,7),"Su","M","Tu","W","Th","F","Sa")</f>
        <v>F</v>
      </c>
      <c r="T56" s="38" t="str">
        <f>CHOOSE(1+MOD(Teacher!startday+7-2,7),"Su","M","Tu","W","Th","F","Sa")</f>
        <v>Sa</v>
      </c>
      <c r="U56" s="37"/>
      <c r="V56" s="102"/>
      <c r="W56" s="102"/>
      <c r="X56" s="12"/>
      <c r="Y56" s="52"/>
      <c r="Z56" s="12"/>
      <c r="AA56" s="12"/>
      <c r="AB56" s="12"/>
    </row>
    <row r="57" spans="1:28" ht="12.75" customHeight="1">
      <c r="A57" s="12"/>
      <c r="B57" s="42" t="str">
        <f>IF(WEEKDAY(B55,1)=Teacher!startday,B55,"")</f>
        <v/>
      </c>
      <c r="C57" s="50" t="str">
        <f>IF(B57="",IF(WEEKDAY(B55,1)=MOD(Teacher!startday,7)+1,B55,""),B57+1)</f>
        <v/>
      </c>
      <c r="D57" s="50">
        <f>IF(C57="",IF(WEEKDAY(B55,1)=MOD(Teacher!startday+1,7)+1,B55,""),C57+1)</f>
        <v>46357</v>
      </c>
      <c r="E57" s="50">
        <f>IF(D57="",IF(WEEKDAY(B55,1)=MOD(Teacher!startday+2,7)+1,B55,""),D57+1)</f>
        <v>46358</v>
      </c>
      <c r="F57" s="50">
        <f>IF(E57="",IF(WEEKDAY(B55,1)=MOD(Teacher!startday+3,7)+1,B55,""),E57+1)</f>
        <v>46359</v>
      </c>
      <c r="G57" s="50">
        <f>IF(F57="",IF(WEEKDAY(B55,1)=MOD(Teacher!startday+4,7)+1,B55,""),F57+1)</f>
        <v>46360</v>
      </c>
      <c r="H57" s="42">
        <f>IF(G57="",IF(WEEKDAY(B55,1)=MOD(Teacher!startday+5,7)+1,B55,""),G57+1)</f>
        <v>46361</v>
      </c>
      <c r="I57" s="37"/>
      <c r="J57" s="103"/>
      <c r="K57" s="6"/>
      <c r="L57" s="37"/>
      <c r="M57" s="37"/>
      <c r="N57" s="42" t="str">
        <f>IF(WEEKDAY(N55,1)=Teacher!startday,N55,"")</f>
        <v/>
      </c>
      <c r="O57" s="50" t="str">
        <f>IF(N57="",IF(WEEKDAY(N55,1)=MOD(Teacher!startday,7)+1,N55,""),N57+1)</f>
        <v/>
      </c>
      <c r="P57" s="50">
        <f>IF(O57="",IF(WEEKDAY(N55,1)=MOD(Teacher!startday+1,7)+1,N55,""),O57+1)</f>
        <v>46539</v>
      </c>
      <c r="Q57" s="50">
        <f>IF(P57="",IF(WEEKDAY(N55,1)=MOD(Teacher!startday+2,7)+1,N55,""),P57+1)</f>
        <v>46540</v>
      </c>
      <c r="R57" s="50">
        <f>IF(Q57="",IF(WEEKDAY(N55,1)=MOD(Teacher!startday+3,7)+1,N55,""),Q57+1)</f>
        <v>46541</v>
      </c>
      <c r="S57" s="50">
        <f>IF(R57="",IF(WEEKDAY(N55,1)=MOD(Teacher!startday+4,7)+1,N55,""),R57+1)</f>
        <v>46542</v>
      </c>
      <c r="T57" s="42">
        <f>IF(S57="",IF(WEEKDAY(N55,1)=MOD(Teacher!startday+5,7)+1,N55,""),S57+1)</f>
        <v>46543</v>
      </c>
      <c r="U57" s="37"/>
      <c r="V57" s="56" t="s">
        <v>59</v>
      </c>
      <c r="W57" s="49" t="s">
        <v>60</v>
      </c>
      <c r="X57" s="12"/>
      <c r="Y57" s="52"/>
      <c r="Z57" s="12"/>
      <c r="AA57" s="12"/>
      <c r="AB57" s="12"/>
    </row>
    <row r="58" spans="1:28" ht="12.75" customHeight="1">
      <c r="A58" s="12"/>
      <c r="B58" s="42">
        <f t="shared" ref="B58:B62" si="58">IF(H57="","",IF(MONTH(H57+1)&lt;&gt;MONTH(H57),"",H57+1))</f>
        <v>46362</v>
      </c>
      <c r="C58" s="50">
        <f t="shared" ref="C58:H58" si="59">IF(B58="","",IF(MONTH(B58+1)&lt;&gt;MONTH(B58),"",B58+1))</f>
        <v>46363</v>
      </c>
      <c r="D58" s="50">
        <f t="shared" si="59"/>
        <v>46364</v>
      </c>
      <c r="E58" s="50">
        <f t="shared" si="59"/>
        <v>46365</v>
      </c>
      <c r="F58" s="50">
        <f t="shared" si="59"/>
        <v>46366</v>
      </c>
      <c r="G58" s="50">
        <f t="shared" si="59"/>
        <v>46367</v>
      </c>
      <c r="H58" s="42">
        <f t="shared" si="59"/>
        <v>46368</v>
      </c>
      <c r="I58" s="37"/>
      <c r="J58" s="45"/>
      <c r="K58" s="46"/>
      <c r="L58" s="37"/>
      <c r="M58" s="37"/>
      <c r="N58" s="42">
        <f t="shared" ref="N58:N62" si="60">IF(T57="","",IF(MONTH(T57+1)&lt;&gt;MONTH(T57),"",T57+1))</f>
        <v>46544</v>
      </c>
      <c r="O58" s="50">
        <f t="shared" ref="O58:T58" si="61">IF(N58="","",IF(MONTH(N58+1)&lt;&gt;MONTH(N58),"",N58+1))</f>
        <v>46545</v>
      </c>
      <c r="P58" s="54">
        <f t="shared" si="61"/>
        <v>46546</v>
      </c>
      <c r="Q58" s="54">
        <f t="shared" si="61"/>
        <v>46547</v>
      </c>
      <c r="R58" s="84">
        <f t="shared" si="61"/>
        <v>46548</v>
      </c>
      <c r="S58" s="104">
        <f t="shared" si="61"/>
        <v>46549</v>
      </c>
      <c r="T58" s="42">
        <f t="shared" si="61"/>
        <v>46550</v>
      </c>
      <c r="U58" s="37"/>
      <c r="V58" s="105" t="s">
        <v>61</v>
      </c>
      <c r="W58" s="49" t="s">
        <v>62</v>
      </c>
      <c r="X58" s="12"/>
      <c r="Y58" s="52"/>
      <c r="Z58" s="12"/>
      <c r="AA58" s="12"/>
      <c r="AB58" s="12"/>
    </row>
    <row r="59" spans="1:28" ht="12.75" customHeight="1">
      <c r="A59" s="88"/>
      <c r="B59" s="42">
        <f t="shared" si="58"/>
        <v>46369</v>
      </c>
      <c r="C59" s="50">
        <f t="shared" ref="C59:H59" si="62">IF(B59="","",IF(MONTH(B59+1)&lt;&gt;MONTH(B59),"",B59+1))</f>
        <v>46370</v>
      </c>
      <c r="D59" s="50">
        <f t="shared" si="62"/>
        <v>46371</v>
      </c>
      <c r="E59" s="50">
        <f t="shared" si="62"/>
        <v>46372</v>
      </c>
      <c r="F59" s="50">
        <f t="shared" si="62"/>
        <v>46373</v>
      </c>
      <c r="G59" s="50">
        <f t="shared" si="62"/>
        <v>46374</v>
      </c>
      <c r="H59" s="42">
        <f t="shared" si="62"/>
        <v>46375</v>
      </c>
      <c r="I59" s="37"/>
      <c r="J59" s="45"/>
      <c r="K59" s="46"/>
      <c r="L59" s="37"/>
      <c r="M59" s="79"/>
      <c r="N59" s="42">
        <f t="shared" si="60"/>
        <v>46551</v>
      </c>
      <c r="O59" s="43">
        <f t="shared" ref="O59:T59" si="63">IF(N59="","",IF(MONTH(N59+1)&lt;&gt;MONTH(N59),"",N59+1))</f>
        <v>46552</v>
      </c>
      <c r="P59" s="43">
        <f t="shared" si="63"/>
        <v>46553</v>
      </c>
      <c r="Q59" s="43">
        <f t="shared" si="63"/>
        <v>46554</v>
      </c>
      <c r="R59" s="43">
        <f t="shared" si="63"/>
        <v>46555</v>
      </c>
      <c r="S59" s="106">
        <f t="shared" si="63"/>
        <v>46556</v>
      </c>
      <c r="T59" s="42">
        <f t="shared" si="63"/>
        <v>46557</v>
      </c>
      <c r="U59" s="37"/>
      <c r="V59" s="107" t="s">
        <v>63</v>
      </c>
      <c r="W59" s="49" t="s">
        <v>64</v>
      </c>
      <c r="X59" s="12"/>
      <c r="Y59" s="52"/>
      <c r="Z59" s="12"/>
      <c r="AA59" s="12"/>
      <c r="AB59" s="12"/>
    </row>
    <row r="60" spans="1:28" ht="12.75" customHeight="1">
      <c r="A60" s="12"/>
      <c r="B60" s="42">
        <f t="shared" si="58"/>
        <v>46376</v>
      </c>
      <c r="C60" s="47">
        <f t="shared" ref="C60:H60" si="64">IF(B60="","",IF(MONTH(B60+1)&lt;&gt;MONTH(B60),"",B60+1))</f>
        <v>46377</v>
      </c>
      <c r="D60" s="47">
        <f t="shared" si="64"/>
        <v>46378</v>
      </c>
      <c r="E60" s="47">
        <f t="shared" si="64"/>
        <v>46379</v>
      </c>
      <c r="F60" s="47">
        <f t="shared" si="64"/>
        <v>46380</v>
      </c>
      <c r="G60" s="47">
        <f t="shared" si="64"/>
        <v>46381</v>
      </c>
      <c r="H60" s="42">
        <f t="shared" si="64"/>
        <v>46382</v>
      </c>
      <c r="I60" s="37"/>
      <c r="J60" s="108" t="s">
        <v>65</v>
      </c>
      <c r="K60" s="94" t="s">
        <v>21</v>
      </c>
      <c r="L60" s="37"/>
      <c r="M60" s="37"/>
      <c r="N60" s="42">
        <f t="shared" si="60"/>
        <v>46558</v>
      </c>
      <c r="O60" s="43">
        <f t="shared" ref="O60:T60" si="65">IF(N60="","",IF(MONTH(N60+1)&lt;&gt;MONTH(N60),"",N60+1))</f>
        <v>46559</v>
      </c>
      <c r="P60" s="43">
        <f t="shared" si="65"/>
        <v>46560</v>
      </c>
      <c r="Q60" s="43">
        <f t="shared" si="65"/>
        <v>46561</v>
      </c>
      <c r="R60" s="43">
        <f t="shared" si="65"/>
        <v>46562</v>
      </c>
      <c r="S60" s="43">
        <f t="shared" si="65"/>
        <v>46563</v>
      </c>
      <c r="T60" s="42">
        <f t="shared" si="65"/>
        <v>46564</v>
      </c>
      <c r="U60" s="37"/>
      <c r="V60" s="109"/>
      <c r="W60" s="46"/>
      <c r="X60" s="12"/>
      <c r="Y60" s="52"/>
      <c r="Z60" s="12"/>
      <c r="AA60" s="12"/>
      <c r="AB60" s="12"/>
    </row>
    <row r="61" spans="1:28" ht="12.75" customHeight="1">
      <c r="A61" s="12"/>
      <c r="B61" s="42">
        <f t="shared" si="58"/>
        <v>46383</v>
      </c>
      <c r="C61" s="47">
        <f t="shared" ref="C61:H61" si="66">IF(B61="","",IF(MONTH(B61+1)&lt;&gt;MONTH(B61),"",B61+1))</f>
        <v>46384</v>
      </c>
      <c r="D61" s="47">
        <f t="shared" si="66"/>
        <v>46385</v>
      </c>
      <c r="E61" s="47">
        <f t="shared" si="66"/>
        <v>46386</v>
      </c>
      <c r="F61" s="47">
        <f t="shared" si="66"/>
        <v>46387</v>
      </c>
      <c r="G61" s="47" t="str">
        <f t="shared" si="66"/>
        <v/>
      </c>
      <c r="H61" s="42" t="str">
        <f t="shared" si="66"/>
        <v/>
      </c>
      <c r="I61" s="37"/>
      <c r="J61" s="45"/>
      <c r="K61" s="46"/>
      <c r="L61" s="37"/>
      <c r="M61" s="37"/>
      <c r="N61" s="42">
        <f t="shared" si="60"/>
        <v>46565</v>
      </c>
      <c r="O61" s="43">
        <f t="shared" ref="O61:T61" si="67">IF(N61="","",IF(MONTH(N61+1)&lt;&gt;MONTH(N61),"",N61+1))</f>
        <v>46566</v>
      </c>
      <c r="P61" s="43">
        <f t="shared" si="67"/>
        <v>46567</v>
      </c>
      <c r="Q61" s="43">
        <f t="shared" si="67"/>
        <v>46568</v>
      </c>
      <c r="R61" s="43" t="str">
        <f t="shared" si="67"/>
        <v/>
      </c>
      <c r="S61" s="43" t="str">
        <f t="shared" si="67"/>
        <v/>
      </c>
      <c r="T61" s="42" t="str">
        <f t="shared" si="67"/>
        <v/>
      </c>
      <c r="U61" s="37"/>
      <c r="V61" s="69"/>
      <c r="W61" s="46"/>
      <c r="X61" s="12"/>
      <c r="Y61" s="52"/>
      <c r="Z61" s="12"/>
      <c r="AA61" s="12"/>
      <c r="AB61" s="12"/>
    </row>
    <row r="62" spans="1:28" ht="9" customHeight="1">
      <c r="A62" s="12"/>
      <c r="B62" s="42" t="str">
        <f t="shared" si="58"/>
        <v/>
      </c>
      <c r="C62" s="47" t="str">
        <f t="shared" ref="C62:H62" si="68">IF(B62="","",IF(MONTH(B62+1)&lt;&gt;MONTH(B62),"",B62+1))</f>
        <v/>
      </c>
      <c r="D62" s="43" t="str">
        <f t="shared" si="68"/>
        <v/>
      </c>
      <c r="E62" s="43" t="str">
        <f t="shared" si="68"/>
        <v/>
      </c>
      <c r="F62" s="43" t="str">
        <f t="shared" si="68"/>
        <v/>
      </c>
      <c r="G62" s="43" t="str">
        <f t="shared" si="68"/>
        <v/>
      </c>
      <c r="H62" s="42" t="str">
        <f t="shared" si="68"/>
        <v/>
      </c>
      <c r="I62" s="37"/>
      <c r="J62" s="63">
        <v>14</v>
      </c>
      <c r="K62" s="62">
        <v>14</v>
      </c>
      <c r="L62" s="37"/>
      <c r="M62" s="37"/>
      <c r="N62" s="42" t="str">
        <f t="shared" si="60"/>
        <v/>
      </c>
      <c r="O62" s="43" t="str">
        <f t="shared" ref="O62:T62" si="69">IF(N62="","",IF(MONTH(N62+1)&lt;&gt;MONTH(N62),"",N62+1))</f>
        <v/>
      </c>
      <c r="P62" s="43" t="str">
        <f t="shared" si="69"/>
        <v/>
      </c>
      <c r="Q62" s="43" t="str">
        <f t="shared" si="69"/>
        <v/>
      </c>
      <c r="R62" s="43" t="str">
        <f t="shared" si="69"/>
        <v/>
      </c>
      <c r="S62" s="43" t="str">
        <f t="shared" si="69"/>
        <v/>
      </c>
      <c r="T62" s="42" t="str">
        <f t="shared" si="69"/>
        <v/>
      </c>
      <c r="U62" s="37"/>
      <c r="V62" s="63">
        <v>8</v>
      </c>
      <c r="W62" s="62">
        <v>9</v>
      </c>
      <c r="X62" s="12"/>
      <c r="Y62" s="12"/>
      <c r="Z62" s="12"/>
      <c r="AA62" s="12"/>
      <c r="AB62" s="12"/>
    </row>
    <row r="63" spans="1:28" ht="11.25" customHeight="1">
      <c r="A63" s="12"/>
      <c r="B63" s="37"/>
      <c r="C63" s="37"/>
      <c r="D63" s="37"/>
      <c r="E63" s="37"/>
      <c r="F63" s="37"/>
      <c r="G63" s="37"/>
      <c r="H63" s="37"/>
      <c r="I63" s="37"/>
      <c r="J63" s="2"/>
      <c r="K63" s="2"/>
      <c r="L63" s="37"/>
      <c r="M63" s="2"/>
      <c r="N63" s="37"/>
      <c r="O63" s="37"/>
      <c r="P63" s="37"/>
      <c r="Q63" s="37"/>
      <c r="R63" s="37"/>
      <c r="S63" s="37"/>
      <c r="T63" s="37"/>
      <c r="U63" s="37"/>
      <c r="V63" s="37"/>
      <c r="W63" s="110"/>
      <c r="X63" s="2"/>
      <c r="Y63" s="12"/>
      <c r="Z63" s="12"/>
      <c r="AA63" s="12"/>
      <c r="AB63" s="12"/>
    </row>
    <row r="64" spans="1:28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2.75" customHeight="1">
      <c r="A65" s="2"/>
      <c r="B65" s="30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2.75" customHeight="1">
      <c r="A66" s="2"/>
      <c r="B66" s="11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11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113"/>
      <c r="M67" s="112"/>
      <c r="N67" s="2"/>
      <c r="O67" s="112"/>
      <c r="P67" s="112"/>
      <c r="Q67" s="112"/>
      <c r="R67" s="112"/>
      <c r="S67" s="112"/>
      <c r="T67" s="112"/>
      <c r="U67" s="112"/>
      <c r="V67" s="112"/>
      <c r="W67" s="112"/>
      <c r="X67" s="2"/>
      <c r="Y67" s="112"/>
      <c r="Z67" s="112"/>
      <c r="AA67" s="2"/>
      <c r="AB67" s="2"/>
    </row>
    <row r="68" spans="1:2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189"/>
      <c r="M68" s="114"/>
      <c r="N68" s="115"/>
      <c r="O68" s="114"/>
      <c r="P68" s="114"/>
      <c r="Q68" s="114"/>
      <c r="R68" s="114"/>
      <c r="S68" s="114"/>
      <c r="T68" s="114"/>
      <c r="U68" s="114"/>
      <c r="V68" s="114"/>
      <c r="W68" s="2"/>
      <c r="X68" s="2"/>
      <c r="Y68" s="2"/>
      <c r="Z68" s="2"/>
      <c r="AA68" s="2"/>
      <c r="AB68" s="2"/>
    </row>
    <row r="69" spans="1:28" ht="12.75" customHeight="1">
      <c r="A69" s="155"/>
      <c r="B69" s="155"/>
      <c r="C69" s="156"/>
      <c r="D69" s="155"/>
      <c r="E69" s="157"/>
      <c r="F69" s="158"/>
      <c r="G69" s="157"/>
      <c r="H69" s="159"/>
      <c r="I69" s="155"/>
      <c r="J69" s="159"/>
      <c r="K69" s="155"/>
      <c r="L69" s="114"/>
      <c r="M69" s="114"/>
      <c r="N69" s="114"/>
      <c r="O69" s="115"/>
      <c r="P69" s="115"/>
      <c r="Q69" s="115"/>
      <c r="R69" s="114"/>
      <c r="S69" s="114"/>
      <c r="T69" s="114"/>
      <c r="U69" s="114"/>
      <c r="V69" s="114"/>
      <c r="W69" s="2"/>
      <c r="X69" s="2"/>
      <c r="Y69" s="2"/>
      <c r="Z69" s="2"/>
      <c r="AA69" s="2"/>
      <c r="AB69" s="2"/>
    </row>
    <row r="70" spans="1:28" ht="12.75" customHeight="1">
      <c r="A70" s="155"/>
      <c r="B70" s="155"/>
      <c r="C70" s="160"/>
      <c r="D70" s="155"/>
      <c r="E70" s="157"/>
      <c r="F70" s="158"/>
      <c r="G70" s="157"/>
      <c r="H70" s="159"/>
      <c r="I70" s="155"/>
      <c r="J70" s="159"/>
      <c r="K70" s="155"/>
      <c r="L70" s="114"/>
      <c r="M70" s="114"/>
      <c r="N70" s="121"/>
      <c r="O70" s="122"/>
      <c r="P70" s="122"/>
      <c r="Q70" s="122"/>
      <c r="R70" s="122"/>
      <c r="S70" s="122"/>
      <c r="T70" s="122"/>
      <c r="U70" s="122"/>
      <c r="V70" s="122"/>
      <c r="W70" s="2"/>
      <c r="X70" s="2"/>
      <c r="Y70" s="2"/>
      <c r="Z70" s="2"/>
      <c r="AA70" s="2"/>
      <c r="AB70" s="2"/>
    </row>
    <row r="71" spans="1:28" ht="12.75" customHeight="1">
      <c r="A71" s="155"/>
      <c r="B71" s="155"/>
      <c r="C71" s="160"/>
      <c r="D71" s="155"/>
      <c r="E71" s="157"/>
      <c r="F71" s="158"/>
      <c r="G71" s="157"/>
      <c r="H71" s="160"/>
      <c r="I71" s="155"/>
      <c r="J71" s="160"/>
      <c r="K71" s="155"/>
      <c r="L71" s="114"/>
      <c r="M71" s="122"/>
      <c r="N71" s="114"/>
      <c r="O71" s="114"/>
      <c r="P71" s="114"/>
      <c r="Q71" s="114"/>
      <c r="R71" s="114"/>
      <c r="S71" s="114"/>
      <c r="T71" s="114"/>
      <c r="U71" s="114"/>
      <c r="V71" s="114"/>
      <c r="W71" s="2"/>
      <c r="X71" s="123"/>
      <c r="Y71" s="2"/>
      <c r="Z71" s="2"/>
      <c r="AA71" s="2"/>
      <c r="AB71" s="2"/>
    </row>
    <row r="72" spans="1:28" ht="12.75" customHeight="1">
      <c r="A72" s="155"/>
      <c r="B72" s="155"/>
      <c r="C72" s="161"/>
      <c r="D72" s="155"/>
      <c r="E72" s="157"/>
      <c r="F72" s="158"/>
      <c r="G72" s="157"/>
      <c r="H72" s="162"/>
      <c r="I72" s="162"/>
      <c r="J72" s="162"/>
      <c r="K72" s="155"/>
      <c r="L72" s="128"/>
      <c r="M72" s="129"/>
      <c r="N72" s="130"/>
      <c r="O72" s="114"/>
      <c r="P72" s="114"/>
      <c r="Q72" s="114"/>
      <c r="R72" s="114"/>
      <c r="S72" s="114"/>
      <c r="T72" s="114"/>
      <c r="U72" s="114"/>
      <c r="V72" s="114"/>
      <c r="W72" s="123"/>
      <c r="X72" s="123"/>
      <c r="Y72" s="123"/>
      <c r="Z72" s="2"/>
      <c r="AA72" s="2"/>
      <c r="AB72" s="2"/>
    </row>
    <row r="73" spans="1:28" ht="12.75" customHeight="1">
      <c r="A73" s="155"/>
      <c r="B73" s="155"/>
      <c r="C73" s="161"/>
      <c r="D73" s="155"/>
      <c r="E73" s="157"/>
      <c r="F73" s="158"/>
      <c r="G73" s="157"/>
      <c r="H73" s="162"/>
      <c r="I73" s="162"/>
      <c r="J73" s="162"/>
      <c r="K73" s="155"/>
      <c r="L73" s="2"/>
      <c r="M73" s="131"/>
      <c r="N73" s="131"/>
      <c r="O73" s="131"/>
      <c r="P73" s="131"/>
      <c r="Q73" s="131"/>
      <c r="R73" s="131"/>
      <c r="S73" s="131"/>
      <c r="T73" s="2"/>
      <c r="U73" s="2"/>
      <c r="V73" s="2"/>
      <c r="W73" s="123"/>
      <c r="X73" s="2"/>
      <c r="Y73" s="123"/>
      <c r="Z73" s="2"/>
      <c r="AA73" s="2"/>
      <c r="AB73" s="2"/>
    </row>
    <row r="74" spans="1:28" ht="12.75" customHeight="1">
      <c r="A74" s="155"/>
      <c r="B74" s="155"/>
      <c r="C74" s="161"/>
      <c r="D74" s="155"/>
      <c r="E74" s="157"/>
      <c r="F74" s="158"/>
      <c r="G74" s="157"/>
      <c r="H74" s="162"/>
      <c r="I74" s="162"/>
      <c r="J74" s="162"/>
      <c r="K74" s="163"/>
      <c r="L74" s="133"/>
      <c r="M74" s="114"/>
      <c r="N74" s="134"/>
      <c r="O74" s="135"/>
      <c r="P74" s="135"/>
      <c r="Q74" s="135"/>
      <c r="R74" s="122"/>
      <c r="S74" s="122"/>
      <c r="T74" s="122"/>
      <c r="U74" s="122"/>
      <c r="V74" s="2"/>
      <c r="W74" s="2"/>
      <c r="X74" s="2"/>
      <c r="Y74" s="2"/>
      <c r="Z74" s="2"/>
      <c r="AA74" s="2"/>
      <c r="AB74" s="2"/>
    </row>
    <row r="75" spans="1:28" ht="12.75" customHeight="1">
      <c r="A75" s="155"/>
      <c r="B75" s="155"/>
      <c r="C75" s="161"/>
      <c r="D75" s="155"/>
      <c r="E75" s="157"/>
      <c r="F75" s="158"/>
      <c r="G75" s="157"/>
      <c r="H75" s="162"/>
      <c r="I75" s="162"/>
      <c r="J75" s="162"/>
      <c r="K75" s="155"/>
      <c r="L75" s="114"/>
      <c r="M75" s="133"/>
      <c r="N75" s="114"/>
      <c r="O75" s="134"/>
      <c r="P75" s="135"/>
      <c r="Q75" s="135"/>
      <c r="R75" s="135"/>
      <c r="S75" s="122"/>
      <c r="T75" s="122"/>
      <c r="U75" s="122"/>
      <c r="V75" s="122"/>
      <c r="W75" s="2"/>
      <c r="X75" s="2"/>
      <c r="Y75" s="2"/>
      <c r="Z75" s="2"/>
      <c r="AA75" s="2"/>
      <c r="AB75" s="2"/>
    </row>
    <row r="76" spans="1:28" ht="12.75" customHeight="1">
      <c r="A76" s="155"/>
      <c r="B76" s="155"/>
      <c r="C76" s="161"/>
      <c r="D76" s="155"/>
      <c r="E76" s="157"/>
      <c r="F76" s="158"/>
      <c r="G76" s="157"/>
      <c r="H76" s="162"/>
      <c r="I76" s="162"/>
      <c r="J76" s="162"/>
      <c r="K76" s="163"/>
      <c r="L76" s="114"/>
      <c r="M76" s="135"/>
      <c r="N76" s="135"/>
      <c r="O76" s="134"/>
      <c r="P76" s="135"/>
      <c r="Q76" s="135"/>
      <c r="R76" s="135"/>
      <c r="S76" s="122"/>
      <c r="T76" s="122"/>
      <c r="U76" s="122"/>
      <c r="V76" s="122"/>
      <c r="W76" s="123"/>
      <c r="X76" s="2"/>
      <c r="Y76" s="2"/>
      <c r="Z76" s="2"/>
      <c r="AA76" s="2"/>
      <c r="AB76" s="2"/>
    </row>
    <row r="77" spans="1:28" ht="12.75" customHeight="1">
      <c r="A77" s="155"/>
      <c r="B77" s="155"/>
      <c r="C77" s="161"/>
      <c r="D77" s="155"/>
      <c r="E77" s="157"/>
      <c r="F77" s="158"/>
      <c r="G77" s="157"/>
      <c r="H77" s="162"/>
      <c r="I77" s="162"/>
      <c r="J77" s="162"/>
      <c r="K77" s="155"/>
      <c r="L77" s="133"/>
      <c r="M77" s="122"/>
      <c r="N77" s="136"/>
      <c r="O77" s="114"/>
      <c r="P77" s="114"/>
      <c r="Q77" s="114"/>
      <c r="R77" s="114"/>
      <c r="S77" s="114"/>
      <c r="T77" s="114"/>
      <c r="U77" s="122"/>
      <c r="V77" s="122"/>
      <c r="W77" s="123"/>
      <c r="X77" s="2"/>
      <c r="Y77" s="2"/>
      <c r="Z77" s="2"/>
      <c r="AA77" s="2"/>
      <c r="AB77" s="2"/>
    </row>
    <row r="78" spans="1:28" ht="12.75" customHeight="1">
      <c r="A78" s="155"/>
      <c r="B78" s="155"/>
      <c r="C78" s="161"/>
      <c r="D78" s="155"/>
      <c r="E78" s="157"/>
      <c r="F78" s="158"/>
      <c r="G78" s="157"/>
      <c r="H78" s="162"/>
      <c r="I78" s="162"/>
      <c r="J78" s="162"/>
      <c r="K78" s="155"/>
      <c r="L78" s="133"/>
      <c r="M78" s="114"/>
      <c r="N78" s="122"/>
      <c r="O78" s="114"/>
      <c r="P78" s="114"/>
      <c r="Q78" s="114"/>
      <c r="R78" s="114"/>
      <c r="S78" s="114"/>
      <c r="T78" s="114"/>
      <c r="U78" s="114"/>
      <c r="V78" s="114"/>
      <c r="W78" s="123"/>
      <c r="X78" s="2"/>
      <c r="Y78" s="2"/>
      <c r="Z78" s="2"/>
      <c r="AA78" s="2"/>
      <c r="AB78" s="2"/>
    </row>
    <row r="79" spans="1:28" ht="12.75" customHeight="1">
      <c r="A79" s="155"/>
      <c r="B79" s="155"/>
      <c r="C79" s="161"/>
      <c r="D79" s="155"/>
      <c r="E79" s="157"/>
      <c r="F79" s="158"/>
      <c r="G79" s="157"/>
      <c r="H79" s="162"/>
      <c r="I79" s="162"/>
      <c r="J79" s="162"/>
      <c r="K79" s="155"/>
      <c r="L79" s="133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2"/>
      <c r="X79" s="2"/>
      <c r="Y79" s="2"/>
      <c r="Z79" s="2"/>
      <c r="AA79" s="2"/>
      <c r="AB79" s="2"/>
    </row>
    <row r="80" spans="1:28" ht="12.75" customHeight="1">
      <c r="A80" s="155"/>
      <c r="B80" s="155"/>
      <c r="C80" s="161"/>
      <c r="D80" s="155"/>
      <c r="E80" s="157"/>
      <c r="F80" s="158"/>
      <c r="G80" s="157"/>
      <c r="H80" s="162"/>
      <c r="I80" s="162"/>
      <c r="J80" s="162"/>
      <c r="K80" s="155"/>
      <c r="L80" s="133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2"/>
      <c r="X80" s="2"/>
      <c r="Y80" s="2"/>
      <c r="Z80" s="2"/>
      <c r="AA80" s="2"/>
      <c r="AB80" s="2"/>
    </row>
    <row r="81" spans="1:28" ht="12.75" customHeight="1">
      <c r="A81" s="155"/>
      <c r="B81" s="155"/>
      <c r="C81" s="161"/>
      <c r="D81" s="155"/>
      <c r="E81" s="157"/>
      <c r="F81" s="158"/>
      <c r="G81" s="157"/>
      <c r="H81" s="162"/>
      <c r="I81" s="162"/>
      <c r="J81" s="162"/>
      <c r="K81" s="163"/>
      <c r="L81" s="137"/>
      <c r="M81" s="114"/>
      <c r="N81" s="114"/>
      <c r="O81" s="114"/>
      <c r="P81" s="114"/>
      <c r="Q81" s="114"/>
      <c r="R81" s="114"/>
      <c r="S81" s="114"/>
      <c r="T81" s="114"/>
      <c r="U81" s="114"/>
      <c r="V81" s="114"/>
      <c r="W81" s="2"/>
      <c r="X81" s="2"/>
      <c r="Y81" s="2"/>
      <c r="Z81" s="2"/>
      <c r="AA81" s="2"/>
      <c r="AB81" s="2"/>
    </row>
    <row r="82" spans="1:28" ht="12.75" customHeight="1">
      <c r="A82" s="155"/>
      <c r="B82" s="155"/>
      <c r="C82" s="161"/>
      <c r="D82" s="155"/>
      <c r="E82" s="157"/>
      <c r="F82" s="158"/>
      <c r="G82" s="157"/>
      <c r="H82" s="162"/>
      <c r="I82" s="162"/>
      <c r="J82" s="162"/>
      <c r="K82" s="155"/>
      <c r="L82" s="121"/>
      <c r="M82" s="2"/>
      <c r="N82" s="2"/>
      <c r="O82" s="2"/>
      <c r="P82" s="2"/>
      <c r="Q82" s="2"/>
      <c r="R82" s="2"/>
      <c r="S82" s="2"/>
      <c r="T82" s="2"/>
      <c r="U82" s="114"/>
      <c r="V82" s="114"/>
      <c r="W82" s="2"/>
      <c r="X82" s="2"/>
      <c r="Y82" s="2"/>
      <c r="Z82" s="2"/>
      <c r="AA82" s="2"/>
      <c r="AB82" s="2"/>
    </row>
    <row r="83" spans="1:28" ht="12.75" customHeight="1">
      <c r="A83" s="155"/>
      <c r="B83" s="155"/>
      <c r="C83" s="161"/>
      <c r="D83" s="155"/>
      <c r="E83" s="157"/>
      <c r="F83" s="158"/>
      <c r="G83" s="157"/>
      <c r="H83" s="162"/>
      <c r="I83" s="162"/>
      <c r="J83" s="162"/>
      <c r="K83" s="155"/>
      <c r="L83" s="138"/>
      <c r="M83" s="2"/>
      <c r="N83" s="114"/>
      <c r="O83" s="114"/>
      <c r="P83" s="114"/>
      <c r="Q83" s="114"/>
      <c r="R83" s="114"/>
      <c r="S83" s="114"/>
      <c r="T83" s="114"/>
      <c r="U83" s="114"/>
      <c r="V83" s="114"/>
      <c r="W83" s="2"/>
      <c r="X83" s="2"/>
      <c r="Y83" s="2"/>
      <c r="Z83" s="2"/>
      <c r="AA83" s="2"/>
      <c r="AB83" s="2"/>
    </row>
    <row r="84" spans="1:28" ht="12.75" customHeight="1">
      <c r="A84" s="155"/>
      <c r="B84" s="155"/>
      <c r="C84" s="164"/>
      <c r="D84" s="155"/>
      <c r="E84" s="157"/>
      <c r="F84" s="158"/>
      <c r="G84" s="157"/>
      <c r="H84" s="155"/>
      <c r="I84" s="155"/>
      <c r="J84" s="155"/>
      <c r="K84" s="155"/>
      <c r="L84" s="138"/>
      <c r="M84" s="114"/>
      <c r="N84" s="114"/>
      <c r="O84" s="114"/>
      <c r="P84" s="114"/>
      <c r="Q84" s="114"/>
      <c r="R84" s="114"/>
      <c r="S84" s="114"/>
      <c r="T84" s="114"/>
      <c r="U84" s="114"/>
      <c r="V84" s="114"/>
      <c r="W84" s="2"/>
      <c r="X84" s="2"/>
      <c r="Y84" s="2"/>
      <c r="Z84" s="2"/>
      <c r="AA84" s="2"/>
      <c r="AB84" s="2"/>
    </row>
    <row r="85" spans="1:28" ht="12.75" customHeight="1">
      <c r="A85" s="155"/>
      <c r="B85" s="155"/>
      <c r="C85" s="162"/>
      <c r="D85" s="155"/>
      <c r="E85" s="157"/>
      <c r="F85" s="173"/>
      <c r="G85" s="165"/>
      <c r="H85" s="160"/>
      <c r="I85" s="162"/>
      <c r="J85" s="162"/>
      <c r="K85" s="155"/>
      <c r="L85" s="138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2"/>
      <c r="X85" s="2"/>
      <c r="Y85" s="2"/>
      <c r="Z85" s="2"/>
      <c r="AA85" s="2"/>
      <c r="AB85" s="2"/>
    </row>
    <row r="86" spans="1:28" ht="12.75" customHeight="1">
      <c r="A86" s="155"/>
      <c r="B86" s="155"/>
      <c r="C86" s="162"/>
      <c r="D86" s="166"/>
      <c r="E86" s="155"/>
      <c r="F86" s="167"/>
      <c r="G86" s="162"/>
      <c r="H86" s="162"/>
      <c r="I86" s="162"/>
      <c r="J86" s="168"/>
      <c r="K86" s="166"/>
      <c r="L86" s="144"/>
      <c r="M86" s="114"/>
      <c r="N86" s="114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2.75" customHeight="1">
      <c r="A87" s="155"/>
      <c r="B87" s="155"/>
      <c r="C87" s="155"/>
      <c r="D87" s="155"/>
      <c r="E87" s="155"/>
      <c r="F87" s="155"/>
      <c r="G87" s="155"/>
      <c r="H87" s="155"/>
      <c r="I87" s="155"/>
      <c r="J87" s="155"/>
      <c r="K87" s="155"/>
      <c r="L87" s="145"/>
      <c r="M87" s="114"/>
      <c r="N87" s="114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4.25" customHeight="1">
      <c r="A88" s="155"/>
      <c r="B88" s="155"/>
      <c r="C88" s="155"/>
      <c r="D88" s="155"/>
      <c r="E88" s="169"/>
      <c r="F88" s="170"/>
      <c r="G88" s="170"/>
      <c r="H88" s="170"/>
      <c r="I88" s="155"/>
      <c r="J88" s="155"/>
      <c r="K88" s="171"/>
      <c r="L88" s="138"/>
      <c r="M88" s="114"/>
      <c r="N88" s="114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2.75" customHeight="1">
      <c r="A89" s="155"/>
      <c r="B89" s="155"/>
      <c r="C89" s="155"/>
      <c r="D89" s="155"/>
      <c r="E89" s="155"/>
      <c r="F89" s="170"/>
      <c r="G89" s="170"/>
      <c r="H89" s="172"/>
      <c r="I89" s="155"/>
      <c r="J89" s="155"/>
      <c r="K89" s="171"/>
      <c r="L89" s="138"/>
      <c r="M89" s="2"/>
      <c r="N89" s="114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2.75" customHeight="1">
      <c r="A90" s="2"/>
      <c r="B90" s="2"/>
      <c r="C90" s="2"/>
      <c r="D90" s="2"/>
      <c r="E90" s="2"/>
      <c r="F90" s="12"/>
      <c r="G90" s="12"/>
      <c r="H90" s="148"/>
      <c r="I90" s="2"/>
      <c r="J90" s="2"/>
      <c r="K90" s="147"/>
      <c r="L90" s="138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2.75" customHeight="1">
      <c r="A91" s="2"/>
      <c r="B91" s="2"/>
      <c r="C91" s="2"/>
      <c r="D91" s="2"/>
      <c r="E91" s="2"/>
      <c r="F91" s="12"/>
      <c r="G91" s="12"/>
      <c r="H91" s="148"/>
      <c r="I91" s="2"/>
      <c r="J91" s="2"/>
      <c r="K91" s="147"/>
      <c r="L91" s="149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2.75" customHeight="1">
      <c r="A92" s="2"/>
      <c r="B92" s="2"/>
      <c r="C92" s="2"/>
      <c r="D92" s="2"/>
      <c r="E92" s="2"/>
      <c r="F92" s="12"/>
      <c r="G92" s="12"/>
      <c r="H92" s="12"/>
      <c r="I92" s="2"/>
      <c r="J92" s="2"/>
      <c r="K92" s="2"/>
      <c r="L92" s="138"/>
      <c r="M92" s="2"/>
      <c r="N92" s="150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2.75" customHeight="1">
      <c r="A93" s="2"/>
      <c r="B93" s="2"/>
      <c r="C93" s="2"/>
      <c r="D93" s="2"/>
      <c r="E93" s="2"/>
      <c r="F93" s="12"/>
      <c r="G93" s="12"/>
      <c r="H93" s="12"/>
      <c r="I93" s="2"/>
      <c r="J93" s="2"/>
      <c r="K93" s="147"/>
      <c r="L93" s="138"/>
      <c r="M93" s="2"/>
      <c r="N93" s="150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2.75" customHeight="1">
      <c r="A94" s="2"/>
      <c r="B94" s="2"/>
      <c r="C94" s="2"/>
      <c r="D94" s="2"/>
      <c r="E94" s="2"/>
      <c r="F94" s="12"/>
      <c r="G94" s="12"/>
      <c r="H94" s="12"/>
      <c r="I94" s="2"/>
      <c r="J94" s="2"/>
      <c r="K94" s="151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147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2.75" customHeight="1">
      <c r="A98" s="2"/>
      <c r="B98" s="15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2.75" customHeight="1">
      <c r="A99" s="2"/>
      <c r="B99" s="15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2.75" customHeight="1">
      <c r="A101" s="2"/>
      <c r="B101" s="15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7">
    <mergeCell ref="B38:H38"/>
    <mergeCell ref="B46:H46"/>
    <mergeCell ref="B55:H55"/>
    <mergeCell ref="A1:K1"/>
    <mergeCell ref="D3:E3"/>
    <mergeCell ref="F3:H3"/>
    <mergeCell ref="K3:L3"/>
    <mergeCell ref="A7:K8"/>
    <mergeCell ref="B11:H11"/>
    <mergeCell ref="J11:K11"/>
    <mergeCell ref="B20:H20"/>
    <mergeCell ref="B29:H29"/>
    <mergeCell ref="N3:O3"/>
    <mergeCell ref="P3:T3"/>
    <mergeCell ref="Y8:Y13"/>
    <mergeCell ref="N29:T29"/>
    <mergeCell ref="N38:T38"/>
    <mergeCell ref="Y38:Y43"/>
    <mergeCell ref="N46:T46"/>
    <mergeCell ref="N55:T55"/>
    <mergeCell ref="N11:T11"/>
    <mergeCell ref="V11:W11"/>
    <mergeCell ref="Y15:Y20"/>
    <mergeCell ref="N20:T20"/>
    <mergeCell ref="V20:W20"/>
    <mergeCell ref="Y22:Y26"/>
    <mergeCell ref="Y29:Y33"/>
  </mergeCells>
  <conditionalFormatting sqref="B13:H18 N13:T18 B22:H27 N22:T27 B31:H36 N31:T36 B40:H44 N40:T44 B48:H53 N48:T53 B57:H62 N57:T62">
    <cfRule type="expression" dxfId="3" priority="1" stopIfTrue="1">
      <formula>OR(WEEKDAY(B13,1)=1,WEEKDAY(B13,1)=7)</formula>
    </cfRule>
    <cfRule type="cellIs" dxfId="2" priority="2" stopIfTrue="1" operator="equal">
      <formula>""</formula>
    </cfRule>
  </conditionalFormatting>
  <printOptions horizontalCentered="1"/>
  <pageMargins left="1" right="1" top="1" bottom="1" header="0" footer="0"/>
  <pageSetup scale="55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1000"/>
  <sheetViews>
    <sheetView showGridLines="0" workbookViewId="0"/>
  </sheetViews>
  <sheetFormatPr defaultColWidth="14.42578125" defaultRowHeight="15" customHeight="1"/>
  <cols>
    <col min="1" max="1" width="3.140625" customWidth="1"/>
    <col min="2" max="5" width="3.7109375" customWidth="1"/>
    <col min="6" max="6" width="4.42578125" customWidth="1"/>
    <col min="7" max="7" width="3.7109375" customWidth="1"/>
    <col min="8" max="8" width="4.42578125" customWidth="1"/>
    <col min="9" max="9" width="1.7109375" customWidth="1"/>
    <col min="10" max="10" width="4.42578125" customWidth="1"/>
    <col min="11" max="11" width="32.140625" customWidth="1"/>
    <col min="12" max="13" width="3.42578125" customWidth="1"/>
    <col min="14" max="20" width="3.7109375" customWidth="1"/>
    <col min="21" max="21" width="2.42578125" customWidth="1"/>
    <col min="22" max="22" width="4.42578125" customWidth="1"/>
    <col min="23" max="23" width="33" customWidth="1"/>
    <col min="24" max="24" width="2" customWidth="1"/>
    <col min="25" max="25" width="50.42578125" customWidth="1"/>
    <col min="26" max="28" width="9.140625" customWidth="1"/>
  </cols>
  <sheetData>
    <row r="1" spans="1:28" ht="29.25" customHeight="1">
      <c r="A1" s="179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3"/>
      <c r="Z1" s="2"/>
      <c r="AA1" s="2"/>
      <c r="AB1" s="2"/>
    </row>
    <row r="2" spans="1:28" ht="12.75" customHeight="1">
      <c r="A2" s="4"/>
      <c r="B2" s="4"/>
      <c r="C2" s="4"/>
      <c r="D2" s="5"/>
      <c r="E2" s="5"/>
      <c r="F2" s="4"/>
      <c r="G2" s="4"/>
      <c r="H2" s="4"/>
      <c r="I2" s="6"/>
      <c r="J2" s="4"/>
      <c r="K2" s="4"/>
      <c r="L2" s="4"/>
      <c r="M2" s="4"/>
      <c r="N2" s="4"/>
      <c r="O2" s="4"/>
      <c r="P2" s="5"/>
      <c r="Q2" s="5"/>
      <c r="R2" s="4"/>
      <c r="S2" s="4"/>
      <c r="T2" s="4"/>
      <c r="U2" s="6"/>
      <c r="V2" s="7"/>
      <c r="W2" s="4"/>
      <c r="X2" s="2"/>
      <c r="Y2" s="3"/>
      <c r="Z2" s="2"/>
      <c r="AA2" s="2"/>
      <c r="AB2" s="2"/>
    </row>
    <row r="3" spans="1:28" ht="12.75" customHeight="1">
      <c r="A3" s="4"/>
      <c r="B3" s="4"/>
      <c r="C3" s="4"/>
      <c r="D3" s="181" t="s">
        <v>2</v>
      </c>
      <c r="E3" s="182"/>
      <c r="F3" s="175">
        <v>2026</v>
      </c>
      <c r="G3" s="183"/>
      <c r="H3" s="184"/>
      <c r="I3" s="4"/>
      <c r="J3" s="4"/>
      <c r="K3" s="181" t="s">
        <v>3</v>
      </c>
      <c r="L3" s="182"/>
      <c r="M3" s="8"/>
      <c r="N3" s="175">
        <v>1</v>
      </c>
      <c r="O3" s="184"/>
      <c r="P3" s="176" t="s">
        <v>4</v>
      </c>
      <c r="Q3" s="180"/>
      <c r="R3" s="180"/>
      <c r="S3" s="180"/>
      <c r="T3" s="180"/>
      <c r="U3" s="4"/>
      <c r="V3" s="4"/>
      <c r="W3" s="4"/>
      <c r="X3" s="2"/>
      <c r="Y3" s="9"/>
      <c r="Z3" s="2"/>
      <c r="AA3" s="2"/>
      <c r="AB3" s="2"/>
    </row>
    <row r="4" spans="1:28" ht="12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2"/>
      <c r="Y4" s="10"/>
      <c r="Z4" s="2"/>
      <c r="AA4" s="2"/>
      <c r="AB4" s="2"/>
    </row>
    <row r="5" spans="1:28" ht="15.7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2"/>
      <c r="M5" s="12"/>
      <c r="N5" s="12"/>
      <c r="O5" s="12"/>
      <c r="P5" s="2"/>
      <c r="Q5" s="12"/>
      <c r="R5" s="12"/>
      <c r="S5" s="12"/>
      <c r="T5" s="12"/>
      <c r="U5" s="12"/>
      <c r="V5" s="12"/>
      <c r="W5" s="13"/>
      <c r="X5" s="2"/>
      <c r="Y5" s="14"/>
      <c r="Z5" s="2"/>
      <c r="AA5" s="2"/>
      <c r="AB5" s="2"/>
    </row>
    <row r="6" spans="1:28" ht="15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2"/>
      <c r="M6" s="12"/>
      <c r="N6" s="12"/>
      <c r="O6" s="12"/>
      <c r="P6" s="2"/>
      <c r="Q6" s="12"/>
      <c r="R6" s="12"/>
      <c r="S6" s="12"/>
      <c r="T6" s="12"/>
      <c r="U6" s="12"/>
      <c r="V6" s="12"/>
      <c r="W6" s="13"/>
      <c r="X6" s="2"/>
      <c r="Y6" s="14"/>
      <c r="Z6" s="2"/>
      <c r="AA6" s="2"/>
      <c r="AB6" s="2"/>
    </row>
    <row r="7" spans="1:28" ht="15.75" customHeight="1">
      <c r="A7" s="177" t="str">
        <f>'DO NOT SHARE DRAFT Congress'!year&amp;"-"&amp;'DO NOT SHARE DRAFT Congress'!year+1&amp;"     Flint Community Schools Calendar    "</f>
        <v xml:space="preserve">2026-2027     Flint Community Schools Calendar    </v>
      </c>
      <c r="B7" s="185"/>
      <c r="C7" s="185"/>
      <c r="D7" s="185"/>
      <c r="E7" s="185"/>
      <c r="F7" s="185"/>
      <c r="G7" s="185"/>
      <c r="H7" s="185"/>
      <c r="I7" s="185"/>
      <c r="J7" s="185"/>
      <c r="K7" s="185"/>
      <c r="L7" s="2"/>
      <c r="M7" s="15"/>
      <c r="N7" s="12" t="s">
        <v>5</v>
      </c>
      <c r="O7" s="12"/>
      <c r="P7" s="2"/>
      <c r="Q7" s="16"/>
      <c r="R7" s="12" t="s">
        <v>6</v>
      </c>
      <c r="S7" s="12"/>
      <c r="T7" s="12"/>
      <c r="U7" s="12"/>
      <c r="V7" s="17"/>
      <c r="W7" s="13" t="s">
        <v>7</v>
      </c>
      <c r="X7" s="2"/>
      <c r="Y7" s="14"/>
      <c r="Z7" s="2"/>
      <c r="AA7" s="2"/>
      <c r="AB7" s="2"/>
    </row>
    <row r="8" spans="1:28" ht="15.75" customHeight="1">
      <c r="A8" s="185"/>
      <c r="B8" s="185"/>
      <c r="C8" s="185"/>
      <c r="D8" s="185"/>
      <c r="E8" s="185"/>
      <c r="F8" s="185"/>
      <c r="G8" s="185"/>
      <c r="H8" s="185"/>
      <c r="I8" s="185"/>
      <c r="J8" s="185"/>
      <c r="K8" s="185"/>
      <c r="L8" s="18"/>
      <c r="M8" s="19" t="s">
        <v>8</v>
      </c>
      <c r="N8" s="20" t="s">
        <v>9</v>
      </c>
      <c r="O8" s="20"/>
      <c r="P8" s="21"/>
      <c r="Q8" s="22"/>
      <c r="R8" s="23" t="s">
        <v>10</v>
      </c>
      <c r="S8" s="21"/>
      <c r="T8" s="12"/>
      <c r="U8" s="12"/>
      <c r="V8" s="24"/>
      <c r="W8" s="23" t="s">
        <v>11</v>
      </c>
      <c r="X8" s="2"/>
      <c r="Y8" s="174"/>
      <c r="Z8" s="2"/>
      <c r="AA8" s="2"/>
      <c r="AB8" s="2"/>
    </row>
    <row r="9" spans="1:28" ht="19.5" customHeight="1">
      <c r="A9" s="25"/>
      <c r="B9" s="2"/>
      <c r="C9" s="26"/>
      <c r="D9" s="26"/>
      <c r="E9" s="26"/>
      <c r="F9" s="26"/>
      <c r="G9" s="26"/>
      <c r="H9" s="178" t="s">
        <v>66</v>
      </c>
      <c r="I9" s="185"/>
      <c r="J9" s="185"/>
      <c r="K9" s="185"/>
      <c r="L9" s="18"/>
      <c r="M9" s="29" t="s">
        <v>8</v>
      </c>
      <c r="N9" s="23" t="s">
        <v>12</v>
      </c>
      <c r="O9" s="21"/>
      <c r="P9" s="21"/>
      <c r="Q9" s="21"/>
      <c r="R9" s="30"/>
      <c r="S9" s="31"/>
      <c r="T9" s="2"/>
      <c r="U9" s="2"/>
      <c r="V9" s="32"/>
      <c r="W9" s="23" t="s">
        <v>13</v>
      </c>
      <c r="X9" s="2"/>
      <c r="Y9" s="185"/>
      <c r="Z9" s="2"/>
      <c r="AA9" s="2"/>
      <c r="AB9" s="2"/>
    </row>
    <row r="10" spans="1:28" ht="8.25" customHeight="1">
      <c r="A10" s="33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8"/>
      <c r="M10" s="34"/>
      <c r="N10" s="35"/>
      <c r="O10" s="21"/>
      <c r="P10" s="21"/>
      <c r="Q10" s="21"/>
      <c r="R10" s="30"/>
      <c r="S10" s="31"/>
      <c r="T10" s="2"/>
      <c r="U10" s="2"/>
      <c r="V10" s="2"/>
      <c r="W10" s="35" t="s">
        <v>14</v>
      </c>
      <c r="X10" s="2"/>
      <c r="Y10" s="185"/>
      <c r="Z10" s="2"/>
      <c r="AA10" s="2"/>
      <c r="AB10" s="2"/>
    </row>
    <row r="11" spans="1:28" ht="12.75" customHeight="1">
      <c r="A11" s="36"/>
      <c r="B11" s="186">
        <f>DATE('DO NOT SHARE DRAFT Congress'!year,7,1)</f>
        <v>46204</v>
      </c>
      <c r="C11" s="180"/>
      <c r="D11" s="180"/>
      <c r="E11" s="180"/>
      <c r="F11" s="180"/>
      <c r="G11" s="180"/>
      <c r="H11" s="180"/>
      <c r="I11" s="37"/>
      <c r="J11" s="187" t="s">
        <v>15</v>
      </c>
      <c r="K11" s="188"/>
      <c r="L11" s="37"/>
      <c r="M11" s="37"/>
      <c r="N11" s="186">
        <f>DATE('DO NOT SHARE DRAFT Congress'!year+1,1,1)</f>
        <v>46388</v>
      </c>
      <c r="O11" s="180"/>
      <c r="P11" s="180"/>
      <c r="Q11" s="180"/>
      <c r="R11" s="180"/>
      <c r="S11" s="180"/>
      <c r="T11" s="180"/>
      <c r="U11" s="37"/>
      <c r="V11" s="187" t="s">
        <v>16</v>
      </c>
      <c r="W11" s="188"/>
      <c r="X11" s="36"/>
      <c r="Y11" s="185"/>
      <c r="Z11" s="36"/>
      <c r="AA11" s="36"/>
      <c r="AB11" s="36"/>
    </row>
    <row r="12" spans="1:28" ht="12.75" customHeight="1">
      <c r="A12" s="12"/>
      <c r="B12" s="38" t="str">
        <f>CHOOSE(1+MOD('DO NOT SHARE DRAFT Congress'!startday+1-2,7),"Su","M","Tu","W","Th","F","Sa")</f>
        <v>Su</v>
      </c>
      <c r="C12" s="39" t="str">
        <f>CHOOSE(1+MOD('DO NOT SHARE DRAFT Congress'!startday+2-2,7),"Su","M","Tu","W","Th","F","Sa")</f>
        <v>M</v>
      </c>
      <c r="D12" s="39" t="str">
        <f>CHOOSE(1+MOD('DO NOT SHARE DRAFT Congress'!startday+3-2,7),"Su","M","Tu","W","Th","F","Sa")</f>
        <v>Tu</v>
      </c>
      <c r="E12" s="39" t="str">
        <f>CHOOSE(1+MOD('DO NOT SHARE DRAFT Congress'!startday+4-2,7),"Su","M","Tu","W","Th","F","Sa")</f>
        <v>W</v>
      </c>
      <c r="F12" s="39" t="str">
        <f>CHOOSE(1+MOD('DO NOT SHARE DRAFT Congress'!startday+5-2,7),"Su","M","Tu","W","Th","F","Sa")</f>
        <v>Th</v>
      </c>
      <c r="G12" s="39" t="str">
        <f>CHOOSE(1+MOD('DO NOT SHARE DRAFT Congress'!startday+6-2,7),"Su","M","Tu","W","Th","F","Sa")</f>
        <v>F</v>
      </c>
      <c r="H12" s="38" t="str">
        <f>CHOOSE(1+MOD('DO NOT SHARE DRAFT Congress'!startday+7-2,7),"Su","M","Tu","W","Th","F","Sa")</f>
        <v>Sa</v>
      </c>
      <c r="I12" s="37"/>
      <c r="J12" s="40" t="s">
        <v>17</v>
      </c>
      <c r="K12" s="41" t="s">
        <v>18</v>
      </c>
      <c r="L12" s="37"/>
      <c r="M12" s="37"/>
      <c r="N12" s="38" t="str">
        <f>CHOOSE(1+MOD('DO NOT SHARE DRAFT Congress'!startday+1-2,7),"Su","M","Tu","W","Th","F","Sa")</f>
        <v>Su</v>
      </c>
      <c r="O12" s="39" t="str">
        <f>CHOOSE(1+MOD('DO NOT SHARE DRAFT Congress'!startday+2-2,7),"Su","M","Tu","W","Th","F","Sa")</f>
        <v>M</v>
      </c>
      <c r="P12" s="39" t="str">
        <f>CHOOSE(1+MOD('DO NOT SHARE DRAFT Congress'!startday+3-2,7),"Su","M","Tu","W","Th","F","Sa")</f>
        <v>Tu</v>
      </c>
      <c r="Q12" s="39" t="str">
        <f>CHOOSE(1+MOD('DO NOT SHARE DRAFT Congress'!startday+4-2,7),"Su","M","Tu","W","Th","F","Sa")</f>
        <v>W</v>
      </c>
      <c r="R12" s="39" t="str">
        <f>CHOOSE(1+MOD('DO NOT SHARE DRAFT Congress'!startday+5-2,7),"Su","M","Tu","W","Th","F","Sa")</f>
        <v>Th</v>
      </c>
      <c r="S12" s="39" t="str">
        <f>CHOOSE(1+MOD('DO NOT SHARE DRAFT Congress'!startday+6-2,7),"Su","M","Tu","W","Th","F","Sa")</f>
        <v>F</v>
      </c>
      <c r="T12" s="38" t="str">
        <f>CHOOSE(1+MOD('DO NOT SHARE DRAFT Congress'!startday+7-2,7),"Su","M","Tu","W","Th","F","Sa")</f>
        <v>Sa</v>
      </c>
      <c r="U12" s="37"/>
      <c r="V12" s="40" t="s">
        <v>17</v>
      </c>
      <c r="W12" s="41" t="s">
        <v>18</v>
      </c>
      <c r="X12" s="12"/>
      <c r="Y12" s="185"/>
      <c r="Z12" s="12"/>
      <c r="AA12" s="12"/>
      <c r="AB12" s="12"/>
    </row>
    <row r="13" spans="1:28" ht="12.75" customHeight="1">
      <c r="A13" s="12"/>
      <c r="B13" s="42" t="str">
        <f>IF(WEEKDAY(B11,1)='DO NOT SHARE DRAFT Congress'!startday,B11,"")</f>
        <v/>
      </c>
      <c r="C13" s="43" t="str">
        <f>IF(B13="",IF(WEEKDAY(B11,1)=MOD('DO NOT SHARE DRAFT Congress'!startday,7)+1,B11,""),B13+1)</f>
        <v/>
      </c>
      <c r="D13" s="43" t="str">
        <f>IF(C13="",IF(WEEKDAY(B11,1)=MOD('DO NOT SHARE DRAFT Congress'!startday+1,7)+1,B11,""),C13+1)</f>
        <v/>
      </c>
      <c r="E13" s="43">
        <f>IF(D13="",IF(WEEKDAY(B11,1)=MOD('DO NOT SHARE DRAFT Congress'!startday+2,7)+1,B11,""),D13+1)</f>
        <v>46204</v>
      </c>
      <c r="F13" s="44">
        <f>IF(E13="",IF(WEEKDAY(B11,1)=MOD('DO NOT SHARE DRAFT Congress'!startday+3,7)+1,B11,""),E13+1)</f>
        <v>46205</v>
      </c>
      <c r="G13" s="43">
        <f>IF(F13="",IF(WEEKDAY(B11,1)=MOD('DO NOT SHARE DRAFT Congress'!startday+4,7)+1,B11,""),F13+1)</f>
        <v>46206</v>
      </c>
      <c r="H13" s="42">
        <f>IF(G13="",IF(WEEKDAY(B11,1)=MOD('DO NOT SHARE DRAFT Congress'!startday+5,7)+1,B11,""),G13+1)</f>
        <v>46207</v>
      </c>
      <c r="I13" s="37"/>
      <c r="J13" s="45">
        <v>4</v>
      </c>
      <c r="K13" s="46" t="s">
        <v>19</v>
      </c>
      <c r="L13" s="37"/>
      <c r="M13" s="37"/>
      <c r="N13" s="42" t="str">
        <f>IF(WEEKDAY(N11,1)='DO NOT SHARE DRAFT Congress'!startday,N11,"")</f>
        <v/>
      </c>
      <c r="O13" s="47" t="str">
        <f>IF(N13="",IF(WEEKDAY(N11,1)=MOD('DO NOT SHARE DRAFT Congress'!startday,7)+1,N11,""),N13+1)</f>
        <v/>
      </c>
      <c r="P13" s="47" t="str">
        <f>IF(O13="",IF(WEEKDAY(N11,1)=MOD('DO NOT SHARE DRAFT Congress'!startday+1,7)+1,N11,""),O13+1)</f>
        <v/>
      </c>
      <c r="Q13" s="47" t="str">
        <f>IF(P13="",IF(WEEKDAY(N11,1)=MOD('DO NOT SHARE DRAFT Congress'!startday+2,7)+1,N11,""),P13+1)</f>
        <v/>
      </c>
      <c r="R13" s="47" t="str">
        <f>IF(Q13="",IF(WEEKDAY(N11,1)=MOD('DO NOT SHARE DRAFT Congress'!startday+3,7)+1,N11,""),Q13+1)</f>
        <v/>
      </c>
      <c r="S13" s="47">
        <f>IF(R13="",IF(WEEKDAY(N11,1)=MOD('DO NOT SHARE DRAFT Congress'!startday+4,7)+1,N11,""),R13+1)</f>
        <v>46388</v>
      </c>
      <c r="T13" s="42">
        <f>IF(S13="",IF(WEEKDAY(N11,1)=MOD('DO NOT SHARE DRAFT Congress'!startday+5,7)+1,N11,""),S13+1)</f>
        <v>46389</v>
      </c>
      <c r="U13" s="37"/>
      <c r="V13" s="48" t="s">
        <v>20</v>
      </c>
      <c r="W13" s="49" t="s">
        <v>21</v>
      </c>
      <c r="X13" s="12"/>
      <c r="Y13" s="185"/>
      <c r="Z13" s="12"/>
      <c r="AA13" s="12"/>
      <c r="AB13" s="12"/>
    </row>
    <row r="14" spans="1:28" ht="12.75" customHeight="1">
      <c r="A14" s="12"/>
      <c r="B14" s="42">
        <f t="shared" ref="B14:B18" si="0">IF(H13="","",IF(MONTH(H13+1)&lt;&gt;MONTH(H13),"",H13+1))</f>
        <v>46208</v>
      </c>
      <c r="C14" s="43">
        <f t="shared" ref="C14:H14" si="1">IF(B14="","",IF(MONTH(B14+1)&lt;&gt;MONTH(B14),"",B14+1))</f>
        <v>46209</v>
      </c>
      <c r="D14" s="43">
        <f t="shared" si="1"/>
        <v>46210</v>
      </c>
      <c r="E14" s="43">
        <f t="shared" si="1"/>
        <v>46211</v>
      </c>
      <c r="F14" s="43">
        <f t="shared" si="1"/>
        <v>46212</v>
      </c>
      <c r="G14" s="43">
        <f t="shared" si="1"/>
        <v>46213</v>
      </c>
      <c r="H14" s="42">
        <f t="shared" si="1"/>
        <v>46214</v>
      </c>
      <c r="I14" s="37"/>
      <c r="J14" s="45"/>
      <c r="K14" s="6"/>
      <c r="L14" s="37"/>
      <c r="M14" s="37"/>
      <c r="N14" s="42">
        <f t="shared" ref="N14:N18" si="2">IF(T13="","",IF(MONTH(T13+1)&lt;&gt;MONTH(T13),"",T13+1))</f>
        <v>46390</v>
      </c>
      <c r="O14" s="50">
        <f t="shared" ref="O14:T14" si="3">IF(N14="","",IF(MONTH(N14+1)&lt;&gt;MONTH(N14),"",N14+1))</f>
        <v>46391</v>
      </c>
      <c r="P14" s="50">
        <f t="shared" si="3"/>
        <v>46392</v>
      </c>
      <c r="Q14" s="50">
        <f t="shared" si="3"/>
        <v>46393</v>
      </c>
      <c r="R14" s="50">
        <f t="shared" si="3"/>
        <v>46394</v>
      </c>
      <c r="S14" s="50">
        <f t="shared" si="3"/>
        <v>46395</v>
      </c>
      <c r="T14" s="42">
        <f t="shared" si="3"/>
        <v>46396</v>
      </c>
      <c r="U14" s="37"/>
      <c r="V14" s="51" t="s">
        <v>22</v>
      </c>
      <c r="W14" s="49" t="s">
        <v>23</v>
      </c>
      <c r="X14" s="12"/>
      <c r="Y14" s="52"/>
      <c r="Z14" s="12"/>
      <c r="AA14" s="12"/>
      <c r="AB14" s="12"/>
    </row>
    <row r="15" spans="1:28" ht="11.25" customHeight="1">
      <c r="A15" s="12"/>
      <c r="B15" s="42">
        <f t="shared" si="0"/>
        <v>46215</v>
      </c>
      <c r="C15" s="43">
        <f t="shared" ref="C15:H15" si="4">IF(B15="","",IF(MONTH(B15+1)&lt;&gt;MONTH(B15),"",B15+1))</f>
        <v>46216</v>
      </c>
      <c r="D15" s="43">
        <f t="shared" si="4"/>
        <v>46217</v>
      </c>
      <c r="E15" s="43">
        <f t="shared" si="4"/>
        <v>46218</v>
      </c>
      <c r="F15" s="43">
        <f t="shared" si="4"/>
        <v>46219</v>
      </c>
      <c r="G15" s="43">
        <f t="shared" si="4"/>
        <v>46220</v>
      </c>
      <c r="H15" s="42">
        <f t="shared" si="4"/>
        <v>46221</v>
      </c>
      <c r="I15" s="37"/>
      <c r="J15" s="45"/>
      <c r="K15" s="6"/>
      <c r="L15" s="37"/>
      <c r="M15" s="53"/>
      <c r="N15" s="42">
        <f t="shared" si="2"/>
        <v>46397</v>
      </c>
      <c r="O15" s="50">
        <f t="shared" ref="O15:T15" si="5">IF(N15="","",IF(MONTH(N15+1)&lt;&gt;MONTH(N15),"",N15+1))</f>
        <v>46398</v>
      </c>
      <c r="P15" s="54">
        <f t="shared" si="5"/>
        <v>46399</v>
      </c>
      <c r="Q15" s="54">
        <f t="shared" si="5"/>
        <v>46400</v>
      </c>
      <c r="R15" s="54">
        <f t="shared" si="5"/>
        <v>46401</v>
      </c>
      <c r="S15" s="55">
        <f t="shared" si="5"/>
        <v>46402</v>
      </c>
      <c r="T15" s="42">
        <f t="shared" si="5"/>
        <v>46403</v>
      </c>
      <c r="U15" s="37"/>
      <c r="V15" s="56" t="s">
        <v>24</v>
      </c>
      <c r="W15" s="49" t="s">
        <v>25</v>
      </c>
      <c r="X15" s="12"/>
      <c r="Y15" s="174"/>
      <c r="Z15" s="12"/>
      <c r="AA15" s="12"/>
      <c r="AB15" s="57"/>
    </row>
    <row r="16" spans="1:28" ht="12.75" customHeight="1">
      <c r="A16" s="12"/>
      <c r="B16" s="42">
        <f t="shared" si="0"/>
        <v>46222</v>
      </c>
      <c r="C16" s="43">
        <f t="shared" ref="C16:H16" si="6">IF(B16="","",IF(MONTH(B16+1)&lt;&gt;MONTH(B16),"",B16+1))</f>
        <v>46223</v>
      </c>
      <c r="D16" s="43">
        <f t="shared" si="6"/>
        <v>46224</v>
      </c>
      <c r="E16" s="43">
        <f t="shared" si="6"/>
        <v>46225</v>
      </c>
      <c r="F16" s="43">
        <f t="shared" si="6"/>
        <v>46226</v>
      </c>
      <c r="G16" s="43">
        <f t="shared" si="6"/>
        <v>46227</v>
      </c>
      <c r="H16" s="42">
        <f t="shared" si="6"/>
        <v>46228</v>
      </c>
      <c r="I16" s="37"/>
      <c r="J16" s="45"/>
      <c r="K16" s="58"/>
      <c r="L16" s="37"/>
      <c r="M16" s="37"/>
      <c r="N16" s="42">
        <f t="shared" si="2"/>
        <v>46404</v>
      </c>
      <c r="O16" s="47">
        <f t="shared" ref="O16:T16" si="7">IF(N16="","",IF(MONTH(N16+1)&lt;&gt;MONTH(N16),"",N16+1))</f>
        <v>46405</v>
      </c>
      <c r="P16" s="50">
        <f t="shared" si="7"/>
        <v>46406</v>
      </c>
      <c r="Q16" s="50">
        <f t="shared" si="7"/>
        <v>46407</v>
      </c>
      <c r="R16" s="50">
        <f t="shared" si="7"/>
        <v>46408</v>
      </c>
      <c r="S16" s="50">
        <f t="shared" si="7"/>
        <v>46409</v>
      </c>
      <c r="T16" s="42">
        <f t="shared" si="7"/>
        <v>46410</v>
      </c>
      <c r="U16" s="37"/>
      <c r="V16" s="59">
        <v>46402</v>
      </c>
      <c r="W16" s="49" t="s">
        <v>26</v>
      </c>
      <c r="X16" s="12"/>
      <c r="Y16" s="185"/>
      <c r="Z16" s="12"/>
      <c r="AA16" s="12"/>
      <c r="AB16" s="12"/>
    </row>
    <row r="17" spans="1:28" ht="12.75" customHeight="1">
      <c r="A17" s="12"/>
      <c r="B17" s="42">
        <f t="shared" si="0"/>
        <v>46229</v>
      </c>
      <c r="C17" s="43">
        <f t="shared" ref="C17:H17" si="8">IF(B17="","",IF(MONTH(B17+1)&lt;&gt;MONTH(B17),"",B17+1))</f>
        <v>46230</v>
      </c>
      <c r="D17" s="43">
        <f t="shared" si="8"/>
        <v>46231</v>
      </c>
      <c r="E17" s="43">
        <f t="shared" si="8"/>
        <v>46232</v>
      </c>
      <c r="F17" s="43">
        <f t="shared" si="8"/>
        <v>46233</v>
      </c>
      <c r="G17" s="43">
        <f t="shared" si="8"/>
        <v>46234</v>
      </c>
      <c r="H17" s="42" t="str">
        <f t="shared" si="8"/>
        <v/>
      </c>
      <c r="I17" s="37"/>
      <c r="J17" s="12"/>
      <c r="K17" s="12"/>
      <c r="L17" s="37"/>
      <c r="M17" s="37"/>
      <c r="N17" s="42">
        <f t="shared" si="2"/>
        <v>46411</v>
      </c>
      <c r="O17" s="50">
        <f t="shared" ref="O17:T17" si="9">IF(N17="","",IF(MONTH(N17+1)&lt;&gt;MONTH(N17),"",N17+1))</f>
        <v>46412</v>
      </c>
      <c r="P17" s="50">
        <f t="shared" si="9"/>
        <v>46413</v>
      </c>
      <c r="Q17" s="50">
        <f t="shared" si="9"/>
        <v>46414</v>
      </c>
      <c r="R17" s="50">
        <f t="shared" si="9"/>
        <v>46415</v>
      </c>
      <c r="S17" s="50">
        <f t="shared" si="9"/>
        <v>46416</v>
      </c>
      <c r="T17" s="42">
        <f t="shared" si="9"/>
        <v>46417</v>
      </c>
      <c r="U17" s="37"/>
      <c r="V17" s="60">
        <v>18</v>
      </c>
      <c r="W17" s="49" t="s">
        <v>27</v>
      </c>
      <c r="X17" s="12"/>
      <c r="Y17" s="185"/>
      <c r="Z17" s="12"/>
      <c r="AA17" s="12"/>
      <c r="AB17" s="12"/>
    </row>
    <row r="18" spans="1:28" ht="9" customHeight="1">
      <c r="A18" s="12"/>
      <c r="B18" s="42" t="str">
        <f t="shared" si="0"/>
        <v/>
      </c>
      <c r="C18" s="43" t="str">
        <f t="shared" ref="C18:H18" si="10">IF(B18="","",IF(MONTH(B18+1)&lt;&gt;MONTH(B18),"",B18+1))</f>
        <v/>
      </c>
      <c r="D18" s="43" t="str">
        <f t="shared" si="10"/>
        <v/>
      </c>
      <c r="E18" s="43" t="str">
        <f t="shared" si="10"/>
        <v/>
      </c>
      <c r="F18" s="43" t="str">
        <f t="shared" si="10"/>
        <v/>
      </c>
      <c r="G18" s="43" t="str">
        <f t="shared" si="10"/>
        <v/>
      </c>
      <c r="H18" s="42" t="str">
        <f t="shared" si="10"/>
        <v/>
      </c>
      <c r="I18" s="37"/>
      <c r="J18" s="61">
        <v>0</v>
      </c>
      <c r="K18" s="62">
        <v>0</v>
      </c>
      <c r="L18" s="37"/>
      <c r="M18" s="37"/>
      <c r="N18" s="42">
        <f t="shared" si="2"/>
        <v>46418</v>
      </c>
      <c r="O18" s="50" t="str">
        <f t="shared" ref="O18:T18" si="11">IF(N18="","",IF(MONTH(N18+1)&lt;&gt;MONTH(N18),"",N18+1))</f>
        <v/>
      </c>
      <c r="P18" s="43" t="str">
        <f t="shared" si="11"/>
        <v/>
      </c>
      <c r="Q18" s="43" t="str">
        <f t="shared" si="11"/>
        <v/>
      </c>
      <c r="R18" s="43" t="str">
        <f t="shared" si="11"/>
        <v/>
      </c>
      <c r="S18" s="43" t="str">
        <f t="shared" si="11"/>
        <v/>
      </c>
      <c r="T18" s="42" t="str">
        <f t="shared" si="11"/>
        <v/>
      </c>
      <c r="U18" s="37"/>
      <c r="V18" s="63">
        <v>18</v>
      </c>
      <c r="W18" s="62">
        <v>19</v>
      </c>
      <c r="X18" s="12"/>
      <c r="Y18" s="185"/>
      <c r="Z18" s="12"/>
      <c r="AA18" s="12"/>
      <c r="AB18" s="12"/>
    </row>
    <row r="19" spans="1:28" ht="6" customHeight="1">
      <c r="A19" s="36"/>
      <c r="B19" s="37"/>
      <c r="C19" s="37"/>
      <c r="D19" s="37"/>
      <c r="E19" s="37"/>
      <c r="F19" s="37"/>
      <c r="G19" s="37"/>
      <c r="H19" s="37"/>
      <c r="I19" s="37"/>
      <c r="J19" s="61"/>
      <c r="K19" s="62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12"/>
      <c r="Y19" s="185"/>
      <c r="Z19" s="12"/>
      <c r="AA19" s="12"/>
      <c r="AB19" s="12"/>
    </row>
    <row r="20" spans="1:28" ht="12.75" customHeight="1">
      <c r="A20" s="12"/>
      <c r="B20" s="186">
        <f>DATE('DO NOT SHARE DRAFT Congress'!year,8,1)</f>
        <v>46235</v>
      </c>
      <c r="C20" s="180"/>
      <c r="D20" s="180"/>
      <c r="E20" s="180"/>
      <c r="F20" s="180"/>
      <c r="G20" s="180"/>
      <c r="H20" s="180"/>
      <c r="I20" s="37"/>
      <c r="J20" s="64" t="s">
        <v>28</v>
      </c>
      <c r="K20" s="64"/>
      <c r="L20" s="37"/>
      <c r="M20" s="37"/>
      <c r="N20" s="186">
        <f>DATE('DO NOT SHARE DRAFT Congress'!year+1,2,1)</f>
        <v>46419</v>
      </c>
      <c r="O20" s="180"/>
      <c r="P20" s="180"/>
      <c r="Q20" s="180"/>
      <c r="R20" s="180"/>
      <c r="S20" s="180"/>
      <c r="T20" s="180"/>
      <c r="U20" s="37"/>
      <c r="V20" s="187" t="s">
        <v>29</v>
      </c>
      <c r="W20" s="188"/>
      <c r="X20" s="36"/>
      <c r="Y20" s="185"/>
      <c r="Z20" s="36"/>
      <c r="AA20" s="36"/>
      <c r="AB20" s="36"/>
    </row>
    <row r="21" spans="1:28" ht="12.75" customHeight="1">
      <c r="A21" s="12"/>
      <c r="B21" s="38" t="str">
        <f>CHOOSE(1+MOD('DO NOT SHARE DRAFT Congress'!startday+1-2,7),"Su","M","Tu","W","Th","F","Sa")</f>
        <v>Su</v>
      </c>
      <c r="C21" s="39" t="str">
        <f>CHOOSE(1+MOD('DO NOT SHARE DRAFT Congress'!startday+2-2,7),"Su","M","Tu","W","Th","F","Sa")</f>
        <v>M</v>
      </c>
      <c r="D21" s="39" t="str">
        <f>CHOOSE(1+MOD('DO NOT SHARE DRAFT Congress'!startday+3-2,7),"Su","M","Tu","W","Th","F","Sa")</f>
        <v>Tu</v>
      </c>
      <c r="E21" s="39" t="str">
        <f>CHOOSE(1+MOD('DO NOT SHARE DRAFT Congress'!startday+4-2,7),"Su","M","Tu","W","Th","F","Sa")</f>
        <v>W</v>
      </c>
      <c r="F21" s="39" t="str">
        <f>CHOOSE(1+MOD('DO NOT SHARE DRAFT Congress'!startday+5-2,7),"Su","M","Tu","W","Th","F","Sa")</f>
        <v>Th</v>
      </c>
      <c r="G21" s="39" t="str">
        <f>CHOOSE(1+MOD('DO NOT SHARE DRAFT Congress'!startday+6-2,7),"Su","M","Tu","W","Th","F","Sa")</f>
        <v>F</v>
      </c>
      <c r="H21" s="38" t="str">
        <f>CHOOSE(1+MOD('DO NOT SHARE DRAFT Congress'!startday+7-2,7),"Su","M","Tu","W","Th","F","Sa")</f>
        <v>Sa</v>
      </c>
      <c r="I21" s="37"/>
      <c r="J21" s="65"/>
      <c r="K21" s="46"/>
      <c r="L21" s="37"/>
      <c r="M21" s="37"/>
      <c r="N21" s="38" t="str">
        <f>CHOOSE(1+MOD('DO NOT SHARE DRAFT Congress'!startday+1-2,7),"Su","M","Tu","W","Th","F","Sa")</f>
        <v>Su</v>
      </c>
      <c r="O21" s="39" t="str">
        <f>CHOOSE(1+MOD('DO NOT SHARE DRAFT Congress'!startday+2-2,7),"Su","M","Tu","W","Th","F","Sa")</f>
        <v>M</v>
      </c>
      <c r="P21" s="39" t="str">
        <f>CHOOSE(1+MOD('DO NOT SHARE DRAFT Congress'!startday+3-2,7),"Su","M","Tu","W","Th","F","Sa")</f>
        <v>Tu</v>
      </c>
      <c r="Q21" s="39" t="str">
        <f>CHOOSE(1+MOD('DO NOT SHARE DRAFT Congress'!startday+4-2,7),"Su","M","Tu","W","Th","F","Sa")</f>
        <v>W</v>
      </c>
      <c r="R21" s="39" t="str">
        <f>CHOOSE(1+MOD('DO NOT SHARE DRAFT Congress'!startday+5-2,7),"Su","M","Tu","W","Th","F","Sa")</f>
        <v>Th</v>
      </c>
      <c r="S21" s="39" t="str">
        <f>CHOOSE(1+MOD('DO NOT SHARE DRAFT Congress'!startday+6-2,7),"Su","M","Tu","W","Th","F","Sa")</f>
        <v>F</v>
      </c>
      <c r="T21" s="38" t="str">
        <f>CHOOSE(1+MOD('DO NOT SHARE DRAFT Congress'!startday+7-2,7),"Su","M","Tu","W","Th","F","Sa")</f>
        <v>Sa</v>
      </c>
      <c r="U21" s="37"/>
      <c r="V21" s="40"/>
      <c r="W21" s="37"/>
      <c r="X21" s="12"/>
      <c r="Y21" s="52"/>
      <c r="Z21" s="12"/>
      <c r="AA21" s="12"/>
      <c r="AB21" s="12"/>
    </row>
    <row r="22" spans="1:28" ht="12.75" customHeight="1">
      <c r="A22" s="12"/>
      <c r="B22" s="42" t="str">
        <f>IF(WEEKDAY(B20,1)='DO NOT SHARE DRAFT Congress'!startday,B20,"")</f>
        <v/>
      </c>
      <c r="C22" s="43" t="str">
        <f>IF(B22="",IF(WEEKDAY(B20,1)=MOD('DO NOT SHARE DRAFT Congress'!startday,7)+1,B20,""),B22+1)</f>
        <v/>
      </c>
      <c r="D22" s="43" t="str">
        <f>IF(C22="",IF(WEEKDAY(B20,1)=MOD('DO NOT SHARE DRAFT Congress'!startday+1,7)+1,B20,""),C22+1)</f>
        <v/>
      </c>
      <c r="E22" s="43" t="str">
        <f>IF(D22="",IF(WEEKDAY(B20,1)=MOD('DO NOT SHARE DRAFT Congress'!startday+2,7)+1,B20,""),D22+1)</f>
        <v/>
      </c>
      <c r="F22" s="43" t="str">
        <f>IF(E22="",IF(WEEKDAY(B20,1)=MOD('DO NOT SHARE DRAFT Congress'!startday+3,7)+1,B20,""),E22+1)</f>
        <v/>
      </c>
      <c r="G22" s="43" t="str">
        <f>IF(F22="",IF(WEEKDAY(B20,1)=MOD('DO NOT SHARE DRAFT Congress'!startday+4,7)+1,B20,""),F22+1)</f>
        <v/>
      </c>
      <c r="H22" s="42">
        <f>IF(G22="",IF(WEEKDAY(B20,1)=MOD('DO NOT SHARE DRAFT Congress'!startday+5,7)+1,B20,""),G22+1)</f>
        <v>46235</v>
      </c>
      <c r="I22" s="37"/>
      <c r="J22" s="66">
        <v>18</v>
      </c>
      <c r="K22" s="49" t="s">
        <v>30</v>
      </c>
      <c r="L22" s="37"/>
      <c r="M22" s="37"/>
      <c r="N22" s="42" t="str">
        <f>IF(WEEKDAY(N20,1)='DO NOT SHARE DRAFT Congress'!startday,N20,"")</f>
        <v/>
      </c>
      <c r="O22" s="50">
        <f>IF(N22="",IF(WEEKDAY(N20,1)=MOD('DO NOT SHARE DRAFT Congress'!startday,7)+1,N20,""),N22+1)</f>
        <v>46419</v>
      </c>
      <c r="P22" s="50">
        <f>IF(O22="",IF(WEEKDAY(N20,1)=MOD('DO NOT SHARE DRAFT Congress'!startday+1,7)+1,N20,""),O22+1)</f>
        <v>46420</v>
      </c>
      <c r="Q22" s="50">
        <f>IF(P22="",IF(WEEKDAY(N20,1)=MOD('DO NOT SHARE DRAFT Congress'!startday+2,7)+1,N20,""),P22+1)</f>
        <v>46421</v>
      </c>
      <c r="R22" s="50">
        <f>IF(Q22="",IF(WEEKDAY(N20,1)=MOD('DO NOT SHARE DRAFT Congress'!startday+3,7)+1,N20,""),Q22+1)</f>
        <v>46422</v>
      </c>
      <c r="S22" s="50">
        <f>IF(R22="",IF(WEEKDAY(N20,1)=MOD('DO NOT SHARE DRAFT Congress'!startday+4,7)+1,N20,""),R22+1)</f>
        <v>46423</v>
      </c>
      <c r="T22" s="42">
        <f>IF(S22="",IF(WEEKDAY(N20,1)=MOD('DO NOT SHARE DRAFT Congress'!startday+5,7)+1,N20,""),S22+1)</f>
        <v>46424</v>
      </c>
      <c r="U22" s="37"/>
      <c r="V22" s="67"/>
      <c r="W22" s="49"/>
      <c r="X22" s="12"/>
      <c r="Y22" s="174"/>
      <c r="Z22" s="12"/>
      <c r="AA22" s="12"/>
      <c r="AB22" s="12"/>
    </row>
    <row r="23" spans="1:28" ht="12.75" customHeight="1">
      <c r="A23" s="12"/>
      <c r="B23" s="42">
        <f t="shared" ref="B23:B27" si="12">IF(H22="","",IF(MONTH(H22+1)&lt;&gt;MONTH(H22),"",H22+1))</f>
        <v>46236</v>
      </c>
      <c r="C23" s="68">
        <f t="shared" ref="C23:H23" si="13">IF(B23="","",IF(MONTH(B23+1)&lt;&gt;MONTH(B23),"",B23+1))</f>
        <v>46237</v>
      </c>
      <c r="D23" s="68">
        <f t="shared" si="13"/>
        <v>46238</v>
      </c>
      <c r="E23" s="68">
        <f t="shared" si="13"/>
        <v>46239</v>
      </c>
      <c r="F23" s="68">
        <f t="shared" si="13"/>
        <v>46240</v>
      </c>
      <c r="G23" s="68">
        <f t="shared" si="13"/>
        <v>46241</v>
      </c>
      <c r="H23" s="42">
        <f t="shared" si="13"/>
        <v>46242</v>
      </c>
      <c r="I23" s="37"/>
      <c r="J23" s="69" t="s">
        <v>31</v>
      </c>
      <c r="K23" s="70" t="s">
        <v>32</v>
      </c>
      <c r="L23" s="37"/>
      <c r="M23" s="37"/>
      <c r="N23" s="42">
        <f t="shared" ref="N23:N27" si="14">IF(T22="","",IF(MONTH(T22+1)&lt;&gt;MONTH(T22),"",T22+1))</f>
        <v>46425</v>
      </c>
      <c r="O23" s="50">
        <f t="shared" ref="O23:T23" si="15">IF(N23="","",IF(MONTH(N23+1)&lt;&gt;MONTH(N23),"",N23+1))</f>
        <v>46426</v>
      </c>
      <c r="P23" s="50">
        <f t="shared" si="15"/>
        <v>46427</v>
      </c>
      <c r="Q23" s="71">
        <f t="shared" si="15"/>
        <v>46428</v>
      </c>
      <c r="R23" s="50">
        <f t="shared" si="15"/>
        <v>46429</v>
      </c>
      <c r="S23" s="47">
        <f t="shared" si="15"/>
        <v>46430</v>
      </c>
      <c r="T23" s="42">
        <f t="shared" si="15"/>
        <v>46431</v>
      </c>
      <c r="U23" s="37"/>
      <c r="V23" s="72">
        <v>11</v>
      </c>
      <c r="W23" s="49" t="s">
        <v>33</v>
      </c>
      <c r="X23" s="12"/>
      <c r="Y23" s="185"/>
      <c r="Z23" s="12"/>
      <c r="AA23" s="12"/>
      <c r="AB23" s="12"/>
    </row>
    <row r="24" spans="1:28" ht="11.25" customHeight="1">
      <c r="A24" s="12"/>
      <c r="B24" s="42">
        <f t="shared" si="12"/>
        <v>46243</v>
      </c>
      <c r="C24" s="68">
        <f t="shared" ref="C24:H24" si="16">IF(B24="","",IF(MONTH(B24+1)&lt;&gt;MONTH(B24),"",B24+1))</f>
        <v>46244</v>
      </c>
      <c r="D24" s="68">
        <f t="shared" si="16"/>
        <v>46245</v>
      </c>
      <c r="E24" s="68">
        <f t="shared" si="16"/>
        <v>46246</v>
      </c>
      <c r="F24" s="68">
        <f t="shared" si="16"/>
        <v>46247</v>
      </c>
      <c r="G24" s="68">
        <f t="shared" si="16"/>
        <v>46248</v>
      </c>
      <c r="H24" s="42">
        <f t="shared" si="16"/>
        <v>46249</v>
      </c>
      <c r="I24" s="37"/>
      <c r="J24" s="73" t="s">
        <v>34</v>
      </c>
      <c r="K24" s="74" t="s">
        <v>32</v>
      </c>
      <c r="L24" s="37"/>
      <c r="M24" s="12"/>
      <c r="N24" s="42">
        <f t="shared" si="14"/>
        <v>46432</v>
      </c>
      <c r="O24" s="47">
        <f t="shared" ref="O24:T24" si="17">IF(N24="","",IF(MONTH(N24+1)&lt;&gt;MONTH(N24),"",N24+1))</f>
        <v>46433</v>
      </c>
      <c r="P24" s="50">
        <f t="shared" si="17"/>
        <v>46434</v>
      </c>
      <c r="Q24" s="50">
        <f t="shared" si="17"/>
        <v>46435</v>
      </c>
      <c r="R24" s="50">
        <f t="shared" si="17"/>
        <v>46436</v>
      </c>
      <c r="S24" s="50">
        <f t="shared" si="17"/>
        <v>46437</v>
      </c>
      <c r="T24" s="42">
        <f t="shared" si="17"/>
        <v>46438</v>
      </c>
      <c r="U24" s="37"/>
      <c r="V24" s="48" t="s">
        <v>35</v>
      </c>
      <c r="W24" s="49" t="s">
        <v>36</v>
      </c>
      <c r="X24" s="12"/>
      <c r="Y24" s="185"/>
      <c r="Z24" s="12"/>
      <c r="AA24" s="12"/>
      <c r="AB24" s="12"/>
    </row>
    <row r="25" spans="1:28" ht="12.75" customHeight="1">
      <c r="A25" s="12"/>
      <c r="B25" s="42">
        <f t="shared" si="12"/>
        <v>46250</v>
      </c>
      <c r="C25" s="68">
        <f t="shared" ref="C25:H25" si="18">IF(B25="","",IF(MONTH(B25+1)&lt;&gt;MONTH(B25),"",B25+1))</f>
        <v>46251</v>
      </c>
      <c r="D25" s="75">
        <f t="shared" si="18"/>
        <v>46252</v>
      </c>
      <c r="E25" s="76">
        <f t="shared" si="18"/>
        <v>46253</v>
      </c>
      <c r="F25" s="76">
        <f t="shared" si="18"/>
        <v>46254</v>
      </c>
      <c r="G25" s="68">
        <f t="shared" si="18"/>
        <v>46255</v>
      </c>
      <c r="H25" s="42">
        <f t="shared" si="18"/>
        <v>46256</v>
      </c>
      <c r="I25" s="37"/>
      <c r="J25" s="77">
        <v>27</v>
      </c>
      <c r="K25" s="78" t="s">
        <v>37</v>
      </c>
      <c r="L25" s="37"/>
      <c r="M25" s="79"/>
      <c r="N25" s="42">
        <f t="shared" si="14"/>
        <v>46439</v>
      </c>
      <c r="O25" s="50">
        <f t="shared" ref="O25:T25" si="19">IF(N25="","",IF(MONTH(N25+1)&lt;&gt;MONTH(N25),"",N25+1))</f>
        <v>46440</v>
      </c>
      <c r="P25" s="50">
        <f t="shared" si="19"/>
        <v>46441</v>
      </c>
      <c r="Q25" s="80">
        <f t="shared" si="19"/>
        <v>46442</v>
      </c>
      <c r="R25" s="50">
        <f t="shared" si="19"/>
        <v>46443</v>
      </c>
      <c r="S25" s="50">
        <f t="shared" si="19"/>
        <v>46444</v>
      </c>
      <c r="T25" s="42">
        <f t="shared" si="19"/>
        <v>46445</v>
      </c>
      <c r="U25" s="37"/>
      <c r="V25" s="81">
        <v>25</v>
      </c>
      <c r="W25" s="49" t="s">
        <v>38</v>
      </c>
      <c r="X25" s="12"/>
      <c r="Y25" s="185"/>
      <c r="Z25" s="12"/>
      <c r="AA25" s="12"/>
      <c r="AB25" s="12"/>
    </row>
    <row r="26" spans="1:28" ht="12.75" customHeight="1">
      <c r="A26" s="12"/>
      <c r="B26" s="42">
        <f t="shared" si="12"/>
        <v>46257</v>
      </c>
      <c r="C26" s="68">
        <f t="shared" ref="C26:H26" si="20">IF(B26="","",IF(MONTH(B26+1)&lt;&gt;MONTH(B26),"",B26+1))</f>
        <v>46258</v>
      </c>
      <c r="D26" s="76">
        <f t="shared" si="20"/>
        <v>46259</v>
      </c>
      <c r="E26" s="76">
        <f t="shared" si="20"/>
        <v>46260</v>
      </c>
      <c r="F26" s="82">
        <f t="shared" si="20"/>
        <v>46261</v>
      </c>
      <c r="G26" s="68">
        <f t="shared" si="20"/>
        <v>46262</v>
      </c>
      <c r="H26" s="42">
        <f t="shared" si="20"/>
        <v>46263</v>
      </c>
      <c r="I26" s="37"/>
      <c r="J26" s="83">
        <v>31</v>
      </c>
      <c r="K26" s="49" t="s">
        <v>39</v>
      </c>
      <c r="L26" s="37"/>
      <c r="M26" s="37"/>
      <c r="N26" s="42">
        <f t="shared" si="14"/>
        <v>46446</v>
      </c>
      <c r="O26" s="50" t="str">
        <f t="shared" ref="O26:T26" si="21">IF(N26="","",IF(MONTH(N26+1)&lt;&gt;MONTH(N26),"",N26+1))</f>
        <v/>
      </c>
      <c r="P26" s="50" t="str">
        <f t="shared" si="21"/>
        <v/>
      </c>
      <c r="Q26" s="50" t="str">
        <f t="shared" si="21"/>
        <v/>
      </c>
      <c r="R26" s="50" t="str">
        <f t="shared" si="21"/>
        <v/>
      </c>
      <c r="S26" s="50" t="str">
        <f t="shared" si="21"/>
        <v/>
      </c>
      <c r="T26" s="42" t="str">
        <f t="shared" si="21"/>
        <v/>
      </c>
      <c r="U26" s="37"/>
      <c r="V26" s="45"/>
      <c r="W26" s="46"/>
      <c r="X26" s="12"/>
      <c r="Y26" s="185"/>
      <c r="Z26" s="12"/>
      <c r="AA26" s="12"/>
      <c r="AB26" s="12"/>
    </row>
    <row r="27" spans="1:28" ht="12.75" customHeight="1">
      <c r="A27" s="12"/>
      <c r="B27" s="42">
        <f t="shared" si="12"/>
        <v>46264</v>
      </c>
      <c r="C27" s="84">
        <f t="shared" ref="C27:H27" si="22">IF(B27="","",IF(MONTH(B27+1)&lt;&gt;MONTH(B27),"",B27+1))</f>
        <v>46265</v>
      </c>
      <c r="D27" s="43" t="str">
        <f t="shared" si="22"/>
        <v/>
      </c>
      <c r="E27" s="43" t="str">
        <f t="shared" si="22"/>
        <v/>
      </c>
      <c r="F27" s="43" t="str">
        <f t="shared" si="22"/>
        <v/>
      </c>
      <c r="G27" s="43" t="str">
        <f t="shared" si="22"/>
        <v/>
      </c>
      <c r="H27" s="42" t="str">
        <f t="shared" si="22"/>
        <v/>
      </c>
      <c r="I27" s="37"/>
      <c r="J27" s="23">
        <v>1</v>
      </c>
      <c r="K27" s="62">
        <v>7</v>
      </c>
      <c r="L27" s="37"/>
      <c r="M27" s="37"/>
      <c r="N27" s="42" t="str">
        <f t="shared" si="14"/>
        <v/>
      </c>
      <c r="O27" s="43" t="str">
        <f t="shared" ref="O27:T27" si="23">IF(N27="","",IF(MONTH(N27+1)&lt;&gt;MONTH(N27),"",N27+1))</f>
        <v/>
      </c>
      <c r="P27" s="43" t="str">
        <f t="shared" si="23"/>
        <v/>
      </c>
      <c r="Q27" s="43" t="str">
        <f t="shared" si="23"/>
        <v/>
      </c>
      <c r="R27" s="43" t="str">
        <f t="shared" si="23"/>
        <v/>
      </c>
      <c r="S27" s="43" t="str">
        <f t="shared" si="23"/>
        <v/>
      </c>
      <c r="T27" s="42" t="str">
        <f t="shared" si="23"/>
        <v/>
      </c>
      <c r="U27" s="37"/>
      <c r="V27" s="63">
        <v>17</v>
      </c>
      <c r="W27" s="62">
        <v>18</v>
      </c>
      <c r="X27" s="12"/>
      <c r="Y27" s="52"/>
      <c r="Z27" s="12"/>
      <c r="AA27" s="12"/>
      <c r="AB27" s="12"/>
    </row>
    <row r="28" spans="1:28" ht="6.75" customHeight="1">
      <c r="A28" s="36"/>
      <c r="B28" s="37"/>
      <c r="C28" s="37"/>
      <c r="D28" s="37"/>
      <c r="E28" s="37"/>
      <c r="F28" s="37"/>
      <c r="G28" s="37"/>
      <c r="H28" s="37"/>
      <c r="I28" s="37"/>
      <c r="J28" s="63"/>
      <c r="K28" s="62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23"/>
      <c r="W28" s="37"/>
      <c r="X28" s="12"/>
      <c r="Y28" s="52"/>
      <c r="Z28" s="12"/>
      <c r="AA28" s="12"/>
      <c r="AB28" s="12"/>
    </row>
    <row r="29" spans="1:28" ht="13.5" customHeight="1">
      <c r="A29" s="12"/>
      <c r="B29" s="186">
        <f>DATE('DO NOT SHARE DRAFT Congress'!year,9,1)</f>
        <v>46266</v>
      </c>
      <c r="C29" s="180"/>
      <c r="D29" s="180"/>
      <c r="E29" s="180"/>
      <c r="F29" s="180"/>
      <c r="G29" s="180"/>
      <c r="H29" s="180"/>
      <c r="I29" s="37"/>
      <c r="J29" s="64" t="s">
        <v>40</v>
      </c>
      <c r="K29" s="64"/>
      <c r="L29" s="37"/>
      <c r="M29" s="37"/>
      <c r="N29" s="186">
        <f>DATE('DO NOT SHARE DRAFT Congress'!year+1,3,1)</f>
        <v>46447</v>
      </c>
      <c r="O29" s="180"/>
      <c r="P29" s="180"/>
      <c r="Q29" s="180"/>
      <c r="R29" s="180"/>
      <c r="S29" s="180"/>
      <c r="T29" s="180"/>
      <c r="U29" s="37"/>
      <c r="V29" s="64" t="s">
        <v>41</v>
      </c>
      <c r="W29" s="64"/>
      <c r="X29" s="36"/>
      <c r="Y29" s="174"/>
      <c r="Z29" s="36"/>
      <c r="AA29" s="36"/>
      <c r="AB29" s="36"/>
    </row>
    <row r="30" spans="1:28" ht="12.75" customHeight="1">
      <c r="A30" s="12"/>
      <c r="B30" s="38" t="str">
        <f>CHOOSE(1+MOD('DO NOT SHARE DRAFT Congress'!startday+1-2,7),"Su","M","Tu","W","Th","F","Sa")</f>
        <v>Su</v>
      </c>
      <c r="C30" s="39" t="str">
        <f>CHOOSE(1+MOD('DO NOT SHARE DRAFT Congress'!startday+2-2,7),"Su","M","Tu","W","Th","F","Sa")</f>
        <v>M</v>
      </c>
      <c r="D30" s="39" t="str">
        <f>CHOOSE(1+MOD('DO NOT SHARE DRAFT Congress'!startday+3-2,7),"Su","M","Tu","W","Th","F","Sa")</f>
        <v>Tu</v>
      </c>
      <c r="E30" s="39" t="str">
        <f>CHOOSE(1+MOD('DO NOT SHARE DRAFT Congress'!startday+4-2,7),"Su","M","Tu","W","Th","F","Sa")</f>
        <v>W</v>
      </c>
      <c r="F30" s="39" t="str">
        <f>CHOOSE(1+MOD('DO NOT SHARE DRAFT Congress'!startday+5-2,7),"Su","M","Tu","W","Th","F","Sa")</f>
        <v>Th</v>
      </c>
      <c r="G30" s="39" t="str">
        <f>CHOOSE(1+MOD('DO NOT SHARE DRAFT Congress'!startday+6-2,7),"Su","M","Tu","W","Th","F","Sa")</f>
        <v>F</v>
      </c>
      <c r="H30" s="38" t="str">
        <f>CHOOSE(1+MOD('DO NOT SHARE DRAFT Congress'!startday+7-2,7),"Su","M","Tu","W","Th","F","Sa")</f>
        <v>Sa</v>
      </c>
      <c r="I30" s="37"/>
      <c r="J30" s="85"/>
      <c r="L30" s="37"/>
      <c r="M30" s="37"/>
      <c r="N30" s="38" t="str">
        <f>CHOOSE(1+MOD('DO NOT SHARE DRAFT Congress'!startday+1-2,7),"Su","M","Tu","W","Th","F","Sa")</f>
        <v>Su</v>
      </c>
      <c r="O30" s="39" t="str">
        <f>CHOOSE(1+MOD('DO NOT SHARE DRAFT Congress'!startday+2-2,7),"Su","M","Tu","W","Th","F","Sa")</f>
        <v>M</v>
      </c>
      <c r="P30" s="39" t="str">
        <f>CHOOSE(1+MOD('DO NOT SHARE DRAFT Congress'!startday+3-2,7),"Su","M","Tu","W","Th","F","Sa")</f>
        <v>Tu</v>
      </c>
      <c r="Q30" s="39" t="str">
        <f>CHOOSE(1+MOD('DO NOT SHARE DRAFT Congress'!startday+4-2,7),"Su","M","Tu","W","Th","F","Sa")</f>
        <v>W</v>
      </c>
      <c r="R30" s="39" t="str">
        <f>CHOOSE(1+MOD('DO NOT SHARE DRAFT Congress'!startday+5-2,7),"Su","M","Tu","W","Th","F","Sa")</f>
        <v>Th</v>
      </c>
      <c r="S30" s="39" t="str">
        <f>CHOOSE(1+MOD('DO NOT SHARE DRAFT Congress'!startday+6-2,7),"Su","M","Tu","W","Th","F","Sa")</f>
        <v>F</v>
      </c>
      <c r="T30" s="38" t="str">
        <f>CHOOSE(1+MOD('DO NOT SHARE DRAFT Congress'!startday+7-2,7),"Su","M","Tu","W","Th","F","Sa")</f>
        <v>Sa</v>
      </c>
      <c r="U30" s="37"/>
      <c r="V30" s="12"/>
      <c r="W30" s="12"/>
      <c r="X30" s="12"/>
      <c r="Y30" s="185"/>
      <c r="Z30" s="12"/>
      <c r="AA30" s="12"/>
      <c r="AB30" s="12"/>
    </row>
    <row r="31" spans="1:28" ht="12.75" customHeight="1">
      <c r="A31" s="12"/>
      <c r="B31" s="42" t="str">
        <f>IF(WEEKDAY(B29,1)='DO NOT SHARE DRAFT Congress'!startday,B29,"")</f>
        <v/>
      </c>
      <c r="C31" s="47" t="str">
        <f>IF(B31="",IF(WEEKDAY(B29,1)=MOD('DO NOT SHARE DRAFT Congress'!startday,7)+1,B29,""),B31+1)</f>
        <v/>
      </c>
      <c r="D31" s="50">
        <f>IF(C31="",IF(WEEKDAY(B29,1)=MOD('DO NOT SHARE DRAFT Congress'!startday+1,7)+1,B29,""),C31+1)</f>
        <v>46266</v>
      </c>
      <c r="E31" s="50">
        <f>IF(D31="",IF(WEEKDAY(B29,1)=MOD('DO NOT SHARE DRAFT Congress'!startday+2,7)+1,B29,""),D31+1)</f>
        <v>46267</v>
      </c>
      <c r="F31" s="86">
        <f>IF(E31="",IF(WEEKDAY(B29,1)=MOD('DO NOT SHARE DRAFT Congress'!startday+3,7)+1,B29,""),E31+1)</f>
        <v>46268</v>
      </c>
      <c r="G31" s="47">
        <f>IF(F31="",IF(WEEKDAY(B29,1)=MOD('DO NOT SHARE DRAFT Congress'!startday+4,7)+1,B29,""),F31+1)</f>
        <v>46269</v>
      </c>
      <c r="H31" s="42">
        <f>IF(G31="",IF(WEEKDAY(B29,1)=MOD('DO NOT SHARE DRAFT Congress'!startday+5,7)+1,B29,""),G31+1)</f>
        <v>46270</v>
      </c>
      <c r="I31" s="37"/>
      <c r="J31" s="87"/>
      <c r="K31" s="49"/>
      <c r="L31" s="37"/>
      <c r="M31" s="37"/>
      <c r="N31" s="42" t="str">
        <f>IF(WEEKDAY(N29,1)='DO NOT SHARE DRAFT Congress'!startday,N29,"")</f>
        <v/>
      </c>
      <c r="O31" s="50">
        <f>IF(N31="",IF(WEEKDAY(N29,1)=MOD('DO NOT SHARE DRAFT Congress'!startday,7)+1,N29,""),N31+1)</f>
        <v>46447</v>
      </c>
      <c r="P31" s="50">
        <f>IF(O31="",IF(WEEKDAY(N29,1)=MOD('DO NOT SHARE DRAFT Congress'!startday+1,7)+1,N29,""),O31+1)</f>
        <v>46448</v>
      </c>
      <c r="Q31" s="50">
        <f>IF(P31="",IF(WEEKDAY(N29,1)=MOD('DO NOT SHARE DRAFT Congress'!startday+2,7)+1,N29,""),P31+1)</f>
        <v>46449</v>
      </c>
      <c r="R31" s="50">
        <f>IF(Q31="",IF(WEEKDAY(N29,1)=MOD('DO NOT SHARE DRAFT Congress'!startday+3,7)+1,N29,""),Q31+1)</f>
        <v>46450</v>
      </c>
      <c r="S31" s="50">
        <f>IF(R31="",IF(WEEKDAY(N29,1)=MOD('DO NOT SHARE DRAFT Congress'!startday+4,7)+1,N29,""),R31+1)</f>
        <v>46451</v>
      </c>
      <c r="T31" s="42">
        <f>IF(S31="",IF(WEEKDAY(N29,1)=MOD('DO NOT SHARE DRAFT Congress'!startday+5,7)+1,N29,""),S31+1)</f>
        <v>46452</v>
      </c>
      <c r="U31" s="37"/>
      <c r="V31" s="6"/>
      <c r="W31" s="6"/>
      <c r="X31" s="12"/>
      <c r="Y31" s="185"/>
      <c r="Z31" s="12"/>
      <c r="AA31" s="12"/>
      <c r="AB31" s="12"/>
    </row>
    <row r="32" spans="1:28" ht="12.75" customHeight="1">
      <c r="A32" s="88"/>
      <c r="B32" s="42">
        <f t="shared" ref="B32:B36" si="24">IF(H31="","",IF(MONTH(H31+1)&lt;&gt;MONTH(H31),"",H31+1))</f>
        <v>46271</v>
      </c>
      <c r="C32" s="47">
        <f t="shared" ref="C32:H32" si="25">IF(B32="","",IF(MONTH(B32+1)&lt;&gt;MONTH(B32),"",B32+1))</f>
        <v>46272</v>
      </c>
      <c r="D32" s="50">
        <f t="shared" si="25"/>
        <v>46273</v>
      </c>
      <c r="E32" s="50">
        <f t="shared" si="25"/>
        <v>46274</v>
      </c>
      <c r="F32" s="50">
        <f t="shared" si="25"/>
        <v>46275</v>
      </c>
      <c r="G32" s="50">
        <f t="shared" si="25"/>
        <v>46276</v>
      </c>
      <c r="H32" s="42">
        <f t="shared" si="25"/>
        <v>46277</v>
      </c>
      <c r="I32" s="37"/>
      <c r="J32" s="89">
        <v>45389</v>
      </c>
      <c r="K32" s="49" t="s">
        <v>42</v>
      </c>
      <c r="L32" s="37"/>
      <c r="M32" s="37"/>
      <c r="N32" s="42">
        <f t="shared" ref="N32:N36" si="26">IF(T31="","",IF(MONTH(T31+1)&lt;&gt;MONTH(T31),"",T31+1))</f>
        <v>46453</v>
      </c>
      <c r="O32" s="50">
        <f t="shared" ref="O32:T32" si="27">IF(N32="","",IF(MONTH(N32+1)&lt;&gt;MONTH(N32),"",N32+1))</f>
        <v>46454</v>
      </c>
      <c r="P32" s="50">
        <f t="shared" si="27"/>
        <v>46455</v>
      </c>
      <c r="Q32" s="50">
        <f t="shared" si="27"/>
        <v>46456</v>
      </c>
      <c r="R32" s="50">
        <f t="shared" si="27"/>
        <v>46457</v>
      </c>
      <c r="S32" s="50">
        <f t="shared" si="27"/>
        <v>46458</v>
      </c>
      <c r="T32" s="42">
        <f t="shared" si="27"/>
        <v>46459</v>
      </c>
      <c r="U32" s="37"/>
      <c r="V32" s="67"/>
      <c r="W32" s="46"/>
      <c r="X32" s="12"/>
      <c r="Y32" s="185"/>
      <c r="Z32" s="12"/>
      <c r="AA32" s="12"/>
      <c r="AB32" s="12"/>
    </row>
    <row r="33" spans="1:28" ht="12.75" customHeight="1">
      <c r="A33" s="12"/>
      <c r="B33" s="42">
        <f t="shared" si="24"/>
        <v>46278</v>
      </c>
      <c r="C33" s="50">
        <f t="shared" ref="C33:H33" si="28">IF(B33="","",IF(MONTH(B33+1)&lt;&gt;MONTH(B33),"",B33+1))</f>
        <v>46279</v>
      </c>
      <c r="D33" s="50">
        <f t="shared" si="28"/>
        <v>46280</v>
      </c>
      <c r="E33" s="50">
        <f t="shared" si="28"/>
        <v>46281</v>
      </c>
      <c r="F33" s="50">
        <f t="shared" si="28"/>
        <v>46282</v>
      </c>
      <c r="G33" s="50">
        <f t="shared" si="28"/>
        <v>46283</v>
      </c>
      <c r="H33" s="42">
        <f t="shared" si="28"/>
        <v>46284</v>
      </c>
      <c r="I33" s="37"/>
      <c r="J33" s="90"/>
      <c r="K33" s="91"/>
      <c r="L33" s="37"/>
      <c r="M33" s="37"/>
      <c r="N33" s="42">
        <f t="shared" si="26"/>
        <v>46460</v>
      </c>
      <c r="O33" s="50">
        <f t="shared" ref="O33:T33" si="29">IF(N33="","",IF(MONTH(N33+1)&lt;&gt;MONTH(N33),"",N33+1))</f>
        <v>46461</v>
      </c>
      <c r="P33" s="50">
        <f t="shared" si="29"/>
        <v>46462</v>
      </c>
      <c r="Q33" s="92">
        <f t="shared" si="29"/>
        <v>46463</v>
      </c>
      <c r="R33" s="50">
        <f t="shared" si="29"/>
        <v>46464</v>
      </c>
      <c r="S33" s="50">
        <f t="shared" si="29"/>
        <v>46465</v>
      </c>
      <c r="T33" s="42">
        <f t="shared" si="29"/>
        <v>46466</v>
      </c>
      <c r="U33" s="37"/>
      <c r="V33" s="93">
        <v>17</v>
      </c>
      <c r="W33" s="49" t="s">
        <v>43</v>
      </c>
      <c r="X33" s="12"/>
      <c r="Y33" s="185"/>
      <c r="Z33" s="12"/>
      <c r="AA33" s="12"/>
      <c r="AB33" s="12"/>
    </row>
    <row r="34" spans="1:28" ht="12.75" customHeight="1">
      <c r="A34" s="12"/>
      <c r="B34" s="42">
        <f t="shared" si="24"/>
        <v>46285</v>
      </c>
      <c r="C34" s="50">
        <f t="shared" ref="C34:H34" si="30">IF(B34="","",IF(MONTH(B34+1)&lt;&gt;MONTH(B34),"",B34+1))</f>
        <v>46286</v>
      </c>
      <c r="D34" s="50">
        <f t="shared" si="30"/>
        <v>46287</v>
      </c>
      <c r="E34" s="50">
        <f t="shared" si="30"/>
        <v>46288</v>
      </c>
      <c r="F34" s="50">
        <f t="shared" si="30"/>
        <v>46289</v>
      </c>
      <c r="G34" s="50">
        <f t="shared" si="30"/>
        <v>46290</v>
      </c>
      <c r="H34" s="42">
        <f t="shared" si="30"/>
        <v>46291</v>
      </c>
      <c r="I34" s="37"/>
      <c r="J34" s="67"/>
      <c r="K34" s="49"/>
      <c r="L34" s="37"/>
      <c r="M34" s="12"/>
      <c r="N34" s="42">
        <f t="shared" si="26"/>
        <v>46467</v>
      </c>
      <c r="O34" s="50">
        <f t="shared" ref="O34:T34" si="31">IF(N34="","",IF(MONTH(N34+1)&lt;&gt;MONTH(N34),"",N34+1))</f>
        <v>46468</v>
      </c>
      <c r="P34" s="50">
        <f t="shared" si="31"/>
        <v>46469</v>
      </c>
      <c r="Q34" s="50">
        <f t="shared" si="31"/>
        <v>46470</v>
      </c>
      <c r="R34" s="50">
        <f t="shared" si="31"/>
        <v>46471</v>
      </c>
      <c r="S34" s="47">
        <f t="shared" si="31"/>
        <v>46472</v>
      </c>
      <c r="T34" s="42">
        <f t="shared" si="31"/>
        <v>46473</v>
      </c>
      <c r="U34" s="37"/>
      <c r="V34" s="60">
        <v>26</v>
      </c>
      <c r="W34" s="94" t="s">
        <v>44</v>
      </c>
      <c r="X34" s="12"/>
      <c r="Y34" s="52"/>
      <c r="Z34" s="12"/>
      <c r="AA34" s="12"/>
      <c r="AB34" s="12"/>
    </row>
    <row r="35" spans="1:28" ht="12.75" customHeight="1">
      <c r="A35" s="12"/>
      <c r="B35" s="42">
        <f t="shared" si="24"/>
        <v>46292</v>
      </c>
      <c r="C35" s="50">
        <f t="shared" ref="C35:H35" si="32">IF(B35="","",IF(MONTH(B35+1)&lt;&gt;MONTH(B35),"",B35+1))</f>
        <v>46293</v>
      </c>
      <c r="D35" s="50">
        <f t="shared" si="32"/>
        <v>46294</v>
      </c>
      <c r="E35" s="76">
        <f t="shared" si="32"/>
        <v>46295</v>
      </c>
      <c r="F35" s="50" t="str">
        <f t="shared" si="32"/>
        <v/>
      </c>
      <c r="G35" s="50" t="str">
        <f t="shared" si="32"/>
        <v/>
      </c>
      <c r="H35" s="42" t="str">
        <f t="shared" si="32"/>
        <v/>
      </c>
      <c r="I35" s="37"/>
      <c r="J35" s="69">
        <v>30</v>
      </c>
      <c r="K35" s="94" t="s">
        <v>38</v>
      </c>
      <c r="L35" s="37"/>
      <c r="M35" s="79"/>
      <c r="N35" s="42">
        <f t="shared" si="26"/>
        <v>46474</v>
      </c>
      <c r="O35" s="47">
        <f t="shared" ref="O35:T35" si="33">IF(N35="","",IF(MONTH(N35+1)&lt;&gt;MONTH(N35),"",N35+1))</f>
        <v>46475</v>
      </c>
      <c r="P35" s="47">
        <f t="shared" si="33"/>
        <v>46476</v>
      </c>
      <c r="Q35" s="47">
        <f t="shared" si="33"/>
        <v>46477</v>
      </c>
      <c r="R35" s="50" t="str">
        <f t="shared" si="33"/>
        <v/>
      </c>
      <c r="S35" s="50" t="str">
        <f t="shared" si="33"/>
        <v/>
      </c>
      <c r="T35" s="42" t="str">
        <f t="shared" si="33"/>
        <v/>
      </c>
      <c r="U35" s="37"/>
      <c r="V35" s="95" t="s">
        <v>45</v>
      </c>
      <c r="W35" s="49" t="s">
        <v>46</v>
      </c>
      <c r="X35" s="12"/>
      <c r="Y35" s="52"/>
      <c r="Z35" s="12"/>
      <c r="AA35" s="12"/>
      <c r="AB35" s="12"/>
    </row>
    <row r="36" spans="1:28" ht="9" customHeight="1">
      <c r="A36" s="12"/>
      <c r="B36" s="42" t="str">
        <f t="shared" si="24"/>
        <v/>
      </c>
      <c r="C36" s="43" t="str">
        <f t="shared" ref="C36:H36" si="34">IF(B36="","",IF(MONTH(B36+1)&lt;&gt;MONTH(B36),"",B36+1))</f>
        <v/>
      </c>
      <c r="D36" s="43" t="str">
        <f t="shared" si="34"/>
        <v/>
      </c>
      <c r="E36" s="43" t="str">
        <f t="shared" si="34"/>
        <v/>
      </c>
      <c r="F36" s="43" t="str">
        <f t="shared" si="34"/>
        <v/>
      </c>
      <c r="G36" s="43" t="str">
        <f t="shared" si="34"/>
        <v/>
      </c>
      <c r="H36" s="42" t="str">
        <f t="shared" si="34"/>
        <v/>
      </c>
      <c r="I36" s="37"/>
      <c r="J36" s="63">
        <v>19</v>
      </c>
      <c r="K36" s="62">
        <v>20</v>
      </c>
      <c r="L36" s="37"/>
      <c r="M36" s="37"/>
      <c r="N36" s="42" t="str">
        <f t="shared" si="26"/>
        <v/>
      </c>
      <c r="O36" s="47" t="str">
        <f t="shared" ref="O36:T36" si="35">IF(N36="","",IF(MONTH(N36+1)&lt;&gt;MONTH(N36),"",N36+1))</f>
        <v/>
      </c>
      <c r="P36" s="43" t="str">
        <f t="shared" si="35"/>
        <v/>
      </c>
      <c r="Q36" s="43" t="str">
        <f t="shared" si="35"/>
        <v/>
      </c>
      <c r="R36" s="43" t="str">
        <f t="shared" si="35"/>
        <v/>
      </c>
      <c r="S36" s="43" t="str">
        <f t="shared" si="35"/>
        <v/>
      </c>
      <c r="T36" s="42" t="str">
        <f t="shared" si="35"/>
        <v/>
      </c>
      <c r="U36" s="37"/>
      <c r="V36" s="63">
        <v>18</v>
      </c>
      <c r="W36" s="62">
        <v>19</v>
      </c>
      <c r="X36" s="12"/>
      <c r="Y36" s="52"/>
      <c r="Z36" s="12"/>
      <c r="AA36" s="12"/>
      <c r="AB36" s="12"/>
    </row>
    <row r="37" spans="1:28" ht="4.5" customHeight="1">
      <c r="A37" s="36"/>
      <c r="B37" s="37"/>
      <c r="C37" s="37"/>
      <c r="D37" s="37"/>
      <c r="E37" s="37"/>
      <c r="F37" s="37"/>
      <c r="G37" s="37"/>
      <c r="H37" s="37"/>
      <c r="I37" s="37"/>
      <c r="J37" s="23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12"/>
      <c r="Y37" s="52"/>
      <c r="Z37" s="12"/>
      <c r="AA37" s="12"/>
      <c r="AB37" s="12"/>
    </row>
    <row r="38" spans="1:28" ht="13.5" customHeight="1">
      <c r="A38" s="12"/>
      <c r="B38" s="186">
        <f>DATE('DO NOT SHARE DRAFT Congress'!year,10,1)</f>
        <v>46296</v>
      </c>
      <c r="C38" s="180"/>
      <c r="D38" s="180"/>
      <c r="E38" s="180"/>
      <c r="F38" s="180"/>
      <c r="G38" s="180"/>
      <c r="H38" s="180"/>
      <c r="I38" s="37"/>
      <c r="J38" s="64" t="s">
        <v>47</v>
      </c>
      <c r="K38" s="64"/>
      <c r="L38" s="37"/>
      <c r="M38" s="37"/>
      <c r="N38" s="186">
        <f>DATE('DO NOT SHARE DRAFT Congress'!year+1,4,1)</f>
        <v>46478</v>
      </c>
      <c r="O38" s="180"/>
      <c r="P38" s="180"/>
      <c r="Q38" s="180"/>
      <c r="R38" s="180"/>
      <c r="S38" s="180"/>
      <c r="T38" s="180"/>
      <c r="U38" s="37"/>
      <c r="V38" s="64" t="s">
        <v>48</v>
      </c>
      <c r="W38" s="64"/>
      <c r="X38" s="36"/>
      <c r="Y38" s="174"/>
      <c r="Z38" s="36"/>
      <c r="AA38" s="36"/>
      <c r="AB38" s="36"/>
    </row>
    <row r="39" spans="1:28" ht="12.75" customHeight="1">
      <c r="A39" s="12"/>
      <c r="B39" s="38" t="str">
        <f>CHOOSE(1+MOD('DO NOT SHARE DRAFT Congress'!startday+1-2,7),"Su","M","Tu","W","Th","F","Sa")</f>
        <v>Su</v>
      </c>
      <c r="C39" s="39" t="str">
        <f>CHOOSE(1+MOD('DO NOT SHARE DRAFT Congress'!startday+2-2,7),"Su","M","Tu","W","Th","F","Sa")</f>
        <v>M</v>
      </c>
      <c r="D39" s="39" t="str">
        <f>CHOOSE(1+MOD('DO NOT SHARE DRAFT Congress'!startday+3-2,7),"Su","M","Tu","W","Th","F","Sa")</f>
        <v>Tu</v>
      </c>
      <c r="E39" s="39" t="str">
        <f>CHOOSE(1+MOD('DO NOT SHARE DRAFT Congress'!startday+4-2,7),"Su","M","Tu","W","Th","F","Sa")</f>
        <v>W</v>
      </c>
      <c r="F39" s="39" t="str">
        <f>CHOOSE(1+MOD('DO NOT SHARE DRAFT Congress'!startday+5-2,7),"Su","M","Tu","W","Th","F","Sa")</f>
        <v>Th</v>
      </c>
      <c r="G39" s="39" t="str">
        <f>CHOOSE(1+MOD('DO NOT SHARE DRAFT Congress'!startday+6-2,7),"Su","M","Tu","W","Th","F","Sa")</f>
        <v>F</v>
      </c>
      <c r="H39" s="38" t="str">
        <f>CHOOSE(1+MOD('DO NOT SHARE DRAFT Congress'!startday+7-2,7),"Su","M","Tu","W","Th","F","Sa")</f>
        <v>Sa</v>
      </c>
      <c r="I39" s="37"/>
      <c r="J39" s="12"/>
      <c r="K39" s="12"/>
      <c r="L39" s="37"/>
      <c r="M39" s="37"/>
      <c r="N39" s="38" t="str">
        <f>CHOOSE(1+MOD('DO NOT SHARE DRAFT Congress'!startday+1-2,7),"Su","M","Tu","W","Th","F","Sa")</f>
        <v>Su</v>
      </c>
      <c r="O39" s="39" t="str">
        <f>CHOOSE(1+MOD('DO NOT SHARE DRAFT Congress'!startday+2-2,7),"Su","M","Tu","W","Th","F","Sa")</f>
        <v>M</v>
      </c>
      <c r="P39" s="39" t="str">
        <f>CHOOSE(1+MOD('DO NOT SHARE DRAFT Congress'!startday+3-2,7),"Su","M","Tu","W","Th","F","Sa")</f>
        <v>Tu</v>
      </c>
      <c r="Q39" s="39" t="str">
        <f>CHOOSE(1+MOD('DO NOT SHARE DRAFT Congress'!startday+4-2,7),"Su","M","Tu","W","Th","F","Sa")</f>
        <v>W</v>
      </c>
      <c r="R39" s="39" t="str">
        <f>CHOOSE(1+MOD('DO NOT SHARE DRAFT Congress'!startday+5-2,7),"Su","M","Tu","W","Th","F","Sa")</f>
        <v>Th</v>
      </c>
      <c r="S39" s="39" t="str">
        <f>CHOOSE(1+MOD('DO NOT SHARE DRAFT Congress'!startday+6-2,7),"Su","M","Tu","W","Th","F","Sa")</f>
        <v>F</v>
      </c>
      <c r="T39" s="38" t="str">
        <f>CHOOSE(1+MOD('DO NOT SHARE DRAFT Congress'!startday+7-2,7),"Su","M","Tu","W","Th","F","Sa")</f>
        <v>Sa</v>
      </c>
      <c r="U39" s="37"/>
      <c r="V39" s="96"/>
      <c r="W39" s="96"/>
      <c r="X39" s="12"/>
      <c r="Y39" s="185"/>
      <c r="Z39" s="12"/>
      <c r="AA39" s="12"/>
      <c r="AB39" s="12"/>
    </row>
    <row r="40" spans="1:28" ht="12.75" customHeight="1">
      <c r="A40" s="12"/>
      <c r="B40" s="42" t="str">
        <f>IF(WEEKDAY(B38,1)='DO NOT SHARE DRAFT Congress'!startday,B38,"")</f>
        <v/>
      </c>
      <c r="C40" s="50" t="str">
        <f>IF(B40="",IF(WEEKDAY(B38,1)=MOD('DO NOT SHARE DRAFT Congress'!startday,7)+1,B38,""),B40+1)</f>
        <v/>
      </c>
      <c r="D40" s="50" t="str">
        <f>IF(C40="",IF(WEEKDAY(B38,1)=MOD('DO NOT SHARE DRAFT Congress'!startday+1,7)+1,B38,""),C40+1)</f>
        <v/>
      </c>
      <c r="E40" s="71" t="str">
        <f>IF(D40="",IF(WEEKDAY(B38,1)=MOD('DO NOT SHARE DRAFT Congress'!startday+2,7)+1,B38,""),D40+1)</f>
        <v/>
      </c>
      <c r="F40" s="50">
        <f>IF(E40="",IF(WEEKDAY(B38,1)=MOD('DO NOT SHARE DRAFT Congress'!startday+3,7)+1,B38,""),E40+1)</f>
        <v>46296</v>
      </c>
      <c r="G40" s="50">
        <f>IF(F40="",IF(WEEKDAY(B38,1)=MOD('DO NOT SHARE DRAFT Congress'!startday+4,7)+1,B38,""),F40+1)</f>
        <v>46297</v>
      </c>
      <c r="H40" s="42">
        <f>IF(G40="",IF(WEEKDAY(B38,1)=MOD('DO NOT SHARE DRAFT Congress'!startday+5,7)+1,B38,""),G40+1)</f>
        <v>46298</v>
      </c>
      <c r="I40" s="37"/>
      <c r="J40" s="97"/>
      <c r="K40" s="6"/>
      <c r="L40" s="37"/>
      <c r="M40" s="37"/>
      <c r="N40" s="42" t="str">
        <f>IF(WEEKDAY(N38,1)='DO NOT SHARE DRAFT Congress'!startday,N38,"")</f>
        <v/>
      </c>
      <c r="O40" s="47" t="str">
        <f>IF(N40="",IF(WEEKDAY(N38,1)=MOD('DO NOT SHARE DRAFT Congress'!startday,7)+1,N38,""),N40+1)</f>
        <v/>
      </c>
      <c r="P40" s="47" t="str">
        <f>IF(O40="",IF(WEEKDAY(N38,1)=MOD('DO NOT SHARE DRAFT Congress'!startday+1,7)+1,N38,""),O40+1)</f>
        <v/>
      </c>
      <c r="Q40" s="47" t="str">
        <f>IF(P40="",IF(WEEKDAY(N38,1)=MOD('DO NOT SHARE DRAFT Congress'!startday+2,7)+1,N38,""),P40+1)</f>
        <v/>
      </c>
      <c r="R40" s="47">
        <f>IF(Q40="",IF(WEEKDAY(N38,1)=MOD('DO NOT SHARE DRAFT Congress'!startday+3,7)+1,N38,""),Q40+1)</f>
        <v>46478</v>
      </c>
      <c r="S40" s="47">
        <f>IF(R40="",IF(WEEKDAY(N38,1)=MOD('DO NOT SHARE DRAFT Congress'!startday+4,7)+1,N38,""),R40+1)</f>
        <v>46479</v>
      </c>
      <c r="T40" s="42">
        <f>IF(S40="",IF(WEEKDAY(N38,1)=MOD('DO NOT SHARE DRAFT Congress'!startday+5,7)+1,N38,""),S40+1)</f>
        <v>46480</v>
      </c>
      <c r="U40" s="37"/>
      <c r="V40" s="48" t="s">
        <v>49</v>
      </c>
      <c r="W40" s="49" t="s">
        <v>46</v>
      </c>
      <c r="X40" s="12"/>
      <c r="Y40" s="185"/>
      <c r="Z40" s="12"/>
      <c r="AA40" s="12"/>
      <c r="AB40" s="12"/>
    </row>
    <row r="41" spans="1:28" ht="12.75" customHeight="1">
      <c r="A41" s="12"/>
      <c r="B41" s="42">
        <f t="shared" ref="B41:B44" si="36">IF(H40="","",IF(MONTH(H40+1)&lt;&gt;MONTH(H40),"",H40+1))</f>
        <v>46299</v>
      </c>
      <c r="C41" s="50">
        <f t="shared" ref="C41:H41" si="37">IF(B41="","",IF(MONTH(B41+1)&lt;&gt;MONTH(B41),"",B41+1))</f>
        <v>46300</v>
      </c>
      <c r="D41" s="50">
        <f t="shared" si="37"/>
        <v>46301</v>
      </c>
      <c r="E41" s="71">
        <f t="shared" si="37"/>
        <v>46302</v>
      </c>
      <c r="F41" s="50">
        <f t="shared" si="37"/>
        <v>46303</v>
      </c>
      <c r="G41" s="50">
        <f t="shared" si="37"/>
        <v>46304</v>
      </c>
      <c r="H41" s="42">
        <f t="shared" si="37"/>
        <v>46305</v>
      </c>
      <c r="I41" s="37"/>
      <c r="J41" s="72">
        <v>46302</v>
      </c>
      <c r="K41" s="49" t="s">
        <v>33</v>
      </c>
      <c r="L41" s="37"/>
      <c r="M41" s="37"/>
      <c r="N41" s="42">
        <f t="shared" ref="N41:N44" si="38">IF(T40="","",IF(MONTH(T40+1)&lt;&gt;MONTH(T40),"",T40+1))</f>
        <v>46481</v>
      </c>
      <c r="O41" s="50">
        <f t="shared" ref="O41:T41" si="39">IF(N41="","",IF(MONTH(N41+1)&lt;&gt;MONTH(N41),"",N41+1))</f>
        <v>46482</v>
      </c>
      <c r="P41" s="50">
        <f t="shared" si="39"/>
        <v>46483</v>
      </c>
      <c r="Q41" s="50">
        <f t="shared" si="39"/>
        <v>46484</v>
      </c>
      <c r="R41" s="50">
        <f t="shared" si="39"/>
        <v>46485</v>
      </c>
      <c r="S41" s="50">
        <f t="shared" si="39"/>
        <v>46486</v>
      </c>
      <c r="T41" s="42">
        <f t="shared" si="39"/>
        <v>46487</v>
      </c>
      <c r="U41" s="37"/>
      <c r="V41" s="90"/>
      <c r="W41" s="49"/>
      <c r="X41" s="12"/>
      <c r="Y41" s="185"/>
      <c r="Z41" s="12"/>
      <c r="AA41" s="12"/>
      <c r="AB41" s="12"/>
    </row>
    <row r="42" spans="1:28" ht="12.75" customHeight="1">
      <c r="A42" s="12"/>
      <c r="B42" s="42">
        <f t="shared" si="36"/>
        <v>46306</v>
      </c>
      <c r="C42" s="50">
        <f t="shared" ref="C42:H42" si="40">IF(B42="","",IF(MONTH(B42+1)&lt;&gt;MONTH(B42),"",B42+1))</f>
        <v>46307</v>
      </c>
      <c r="D42" s="50">
        <f t="shared" si="40"/>
        <v>46308</v>
      </c>
      <c r="E42" s="50">
        <f t="shared" si="40"/>
        <v>46309</v>
      </c>
      <c r="F42" s="50">
        <f t="shared" si="40"/>
        <v>46310</v>
      </c>
      <c r="G42" s="50">
        <f t="shared" si="40"/>
        <v>46311</v>
      </c>
      <c r="H42" s="42">
        <f t="shared" si="40"/>
        <v>46312</v>
      </c>
      <c r="I42" s="37"/>
      <c r="J42" s="6"/>
      <c r="K42" s="6"/>
      <c r="L42" s="37"/>
      <c r="M42" s="37"/>
      <c r="N42" s="42">
        <f t="shared" si="38"/>
        <v>46488</v>
      </c>
      <c r="O42" s="50">
        <f t="shared" ref="O42:T42" si="41">IF(N42="","",IF(MONTH(N42+1)&lt;&gt;MONTH(N42),"",N42+1))</f>
        <v>46489</v>
      </c>
      <c r="P42" s="54">
        <f t="shared" si="41"/>
        <v>46490</v>
      </c>
      <c r="Q42" s="54">
        <f t="shared" si="41"/>
        <v>46491</v>
      </c>
      <c r="R42" s="54">
        <f t="shared" si="41"/>
        <v>46492</v>
      </c>
      <c r="S42" s="50">
        <f t="shared" si="41"/>
        <v>46493</v>
      </c>
      <c r="T42" s="42">
        <f t="shared" si="41"/>
        <v>46494</v>
      </c>
      <c r="U42" s="37"/>
      <c r="V42" s="56" t="s">
        <v>50</v>
      </c>
      <c r="W42" s="49" t="s">
        <v>25</v>
      </c>
      <c r="X42" s="12"/>
      <c r="Y42" s="185"/>
      <c r="Z42" s="12"/>
      <c r="AA42" s="12"/>
      <c r="AB42" s="12"/>
    </row>
    <row r="43" spans="1:28" ht="12.75" customHeight="1">
      <c r="A43" s="12"/>
      <c r="B43" s="42">
        <f t="shared" si="36"/>
        <v>46313</v>
      </c>
      <c r="C43" s="50">
        <f t="shared" ref="C43:H43" si="42">IF(B43="","",IF(MONTH(B43+1)&lt;&gt;MONTH(B43),"",B43+1))</f>
        <v>46314</v>
      </c>
      <c r="D43" s="50">
        <f t="shared" si="42"/>
        <v>46315</v>
      </c>
      <c r="E43" s="50">
        <f t="shared" si="42"/>
        <v>46316</v>
      </c>
      <c r="F43" s="50">
        <f t="shared" si="42"/>
        <v>46317</v>
      </c>
      <c r="G43" s="50">
        <f t="shared" si="42"/>
        <v>46318</v>
      </c>
      <c r="H43" s="42">
        <f t="shared" si="42"/>
        <v>46319</v>
      </c>
      <c r="I43" s="37"/>
      <c r="J43" s="6"/>
      <c r="K43" s="6"/>
      <c r="L43" s="37"/>
      <c r="M43" s="37"/>
      <c r="N43" s="42">
        <f t="shared" si="38"/>
        <v>46495</v>
      </c>
      <c r="O43" s="50">
        <f t="shared" ref="O43:T43" si="43">IF(N43="","",IF(MONTH(N43+1)&lt;&gt;MONTH(N43),"",N43+1))</f>
        <v>46496</v>
      </c>
      <c r="P43" s="50">
        <f t="shared" si="43"/>
        <v>46497</v>
      </c>
      <c r="Q43" s="50">
        <f t="shared" si="43"/>
        <v>46498</v>
      </c>
      <c r="R43" s="50">
        <f t="shared" si="43"/>
        <v>46499</v>
      </c>
      <c r="S43" s="50">
        <f t="shared" si="43"/>
        <v>46500</v>
      </c>
      <c r="T43" s="42">
        <f t="shared" si="43"/>
        <v>46501</v>
      </c>
      <c r="U43" s="37"/>
      <c r="V43" s="98"/>
      <c r="W43" s="49"/>
      <c r="X43" s="12"/>
      <c r="Y43" s="185"/>
      <c r="Z43" s="12"/>
      <c r="AA43" s="12"/>
      <c r="AB43" s="12"/>
    </row>
    <row r="44" spans="1:28" ht="12.75" customHeight="1">
      <c r="A44" s="88"/>
      <c r="B44" s="42">
        <f t="shared" si="36"/>
        <v>46320</v>
      </c>
      <c r="C44" s="50">
        <f t="shared" ref="C44:H44" si="44">IF(B44="","",IF(MONTH(B44+1)&lt;&gt;MONTH(B44),"",B44+1))</f>
        <v>46321</v>
      </c>
      <c r="D44" s="50">
        <f t="shared" si="44"/>
        <v>46322</v>
      </c>
      <c r="E44" s="50">
        <f t="shared" si="44"/>
        <v>46323</v>
      </c>
      <c r="F44" s="50">
        <f t="shared" si="44"/>
        <v>46324</v>
      </c>
      <c r="G44" s="50">
        <f t="shared" si="44"/>
        <v>46325</v>
      </c>
      <c r="H44" s="42">
        <f t="shared" si="44"/>
        <v>46326</v>
      </c>
      <c r="I44" s="37"/>
      <c r="J44" s="90"/>
      <c r="K44" s="46"/>
      <c r="L44" s="37"/>
      <c r="M44" s="37"/>
      <c r="N44" s="42">
        <f t="shared" si="38"/>
        <v>46502</v>
      </c>
      <c r="O44" s="50">
        <f t="shared" ref="O44:T44" si="45">IF(N44="","",IF(MONTH(N44+1)&lt;&gt;MONTH(N44),"",N44+1))</f>
        <v>46503</v>
      </c>
      <c r="P44" s="50">
        <f t="shared" si="45"/>
        <v>46504</v>
      </c>
      <c r="Q44" s="50">
        <f t="shared" si="45"/>
        <v>46505</v>
      </c>
      <c r="R44" s="50">
        <f t="shared" si="45"/>
        <v>46506</v>
      </c>
      <c r="S44" s="50">
        <f t="shared" si="45"/>
        <v>46507</v>
      </c>
      <c r="T44" s="42" t="str">
        <f t="shared" si="45"/>
        <v/>
      </c>
      <c r="U44" s="37"/>
      <c r="V44" s="67"/>
      <c r="W44" s="49"/>
      <c r="X44" s="12"/>
      <c r="Y44" s="52"/>
      <c r="Z44" s="12"/>
      <c r="AA44" s="12"/>
      <c r="AB44" s="12"/>
    </row>
    <row r="45" spans="1:28" ht="9.75" customHeight="1">
      <c r="A45" s="36"/>
      <c r="B45" s="37"/>
      <c r="C45" s="37"/>
      <c r="D45" s="37"/>
      <c r="E45" s="37"/>
      <c r="F45" s="37"/>
      <c r="G45" s="37"/>
      <c r="H45" s="37"/>
      <c r="I45" s="37"/>
      <c r="J45" s="63">
        <v>22</v>
      </c>
      <c r="K45" s="62">
        <v>22</v>
      </c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63">
        <v>20</v>
      </c>
      <c r="W45" s="62">
        <v>20</v>
      </c>
      <c r="X45" s="12"/>
      <c r="Y45" s="52"/>
      <c r="Z45" s="12"/>
      <c r="AA45" s="12"/>
      <c r="AB45" s="12"/>
    </row>
    <row r="46" spans="1:28" ht="12.75" customHeight="1">
      <c r="A46" s="12"/>
      <c r="B46" s="186">
        <f>DATE('DO NOT SHARE DRAFT Congress'!year,11,1)</f>
        <v>46327</v>
      </c>
      <c r="C46" s="180"/>
      <c r="D46" s="180"/>
      <c r="E46" s="180"/>
      <c r="F46" s="180"/>
      <c r="G46" s="180"/>
      <c r="H46" s="180"/>
      <c r="I46" s="37"/>
      <c r="J46" s="64" t="s">
        <v>51</v>
      </c>
      <c r="K46" s="64"/>
      <c r="L46" s="37"/>
      <c r="M46" s="37"/>
      <c r="N46" s="186">
        <f>DATE('DO NOT SHARE DRAFT Congress'!year+1,5,1)</f>
        <v>46508</v>
      </c>
      <c r="O46" s="180"/>
      <c r="P46" s="180"/>
      <c r="Q46" s="180"/>
      <c r="R46" s="180"/>
      <c r="S46" s="180"/>
      <c r="T46" s="180"/>
      <c r="U46" s="37"/>
      <c r="V46" s="64" t="s">
        <v>52</v>
      </c>
      <c r="W46" s="64"/>
      <c r="X46" s="36"/>
      <c r="Y46" s="99"/>
      <c r="Z46" s="36"/>
      <c r="AA46" s="36"/>
      <c r="AB46" s="36"/>
    </row>
    <row r="47" spans="1:28" ht="12.75" customHeight="1">
      <c r="A47" s="12"/>
      <c r="B47" s="38" t="str">
        <f>CHOOSE(1+MOD('DO NOT SHARE DRAFT Congress'!startday+1-2,7),"Su","M","Tu","W","Th","F","Sa")</f>
        <v>Su</v>
      </c>
      <c r="C47" s="39" t="str">
        <f>CHOOSE(1+MOD('DO NOT SHARE DRAFT Congress'!startday+2-2,7),"Su","M","Tu","W","Th","F","Sa")</f>
        <v>M</v>
      </c>
      <c r="D47" s="39" t="str">
        <f>CHOOSE(1+MOD('DO NOT SHARE DRAFT Congress'!startday+3-2,7),"Su","M","Tu","W","Th","F","Sa")</f>
        <v>Tu</v>
      </c>
      <c r="E47" s="39" t="str">
        <f>CHOOSE(1+MOD('DO NOT SHARE DRAFT Congress'!startday+4-2,7),"Su","M","Tu","W","Th","F","Sa")</f>
        <v>W</v>
      </c>
      <c r="F47" s="39" t="str">
        <f>CHOOSE(1+MOD('DO NOT SHARE DRAFT Congress'!startday+5-2,7),"Su","M","Tu","W","Th","F","Sa")</f>
        <v>Th</v>
      </c>
      <c r="G47" s="39" t="str">
        <f>CHOOSE(1+MOD('DO NOT SHARE DRAFT Congress'!startday+6-2,7),"Su","M","Tu","W","Th","F","Sa")</f>
        <v>F</v>
      </c>
      <c r="H47" s="38" t="str">
        <f>CHOOSE(1+MOD('DO NOT SHARE DRAFT Congress'!startday+7-2,7),"Su","M","Tu","W","Th","F","Sa")</f>
        <v>Sa</v>
      </c>
      <c r="I47" s="37"/>
      <c r="J47" s="12"/>
      <c r="K47" s="12"/>
      <c r="L47" s="37"/>
      <c r="M47" s="37"/>
      <c r="N47" s="38" t="str">
        <f>CHOOSE(1+MOD('DO NOT SHARE DRAFT Congress'!startday+1-2,7),"Su","M","Tu","W","Th","F","Sa")</f>
        <v>Su</v>
      </c>
      <c r="O47" s="39" t="str">
        <f>CHOOSE(1+MOD('DO NOT SHARE DRAFT Congress'!startday+2-2,7),"Su","M","Tu","W","Th","F","Sa")</f>
        <v>M</v>
      </c>
      <c r="P47" s="39" t="str">
        <f>CHOOSE(1+MOD('DO NOT SHARE DRAFT Congress'!startday+3-2,7),"Su","M","Tu","W","Th","F","Sa")</f>
        <v>Tu</v>
      </c>
      <c r="Q47" s="39" t="str">
        <f>CHOOSE(1+MOD('DO NOT SHARE DRAFT Congress'!startday+4-2,7),"Su","M","Tu","W","Th","F","Sa")</f>
        <v>W</v>
      </c>
      <c r="R47" s="39" t="str">
        <f>CHOOSE(1+MOD('DO NOT SHARE DRAFT Congress'!startday+5-2,7),"Su","M","Tu","W","Th","F","Sa")</f>
        <v>Th</v>
      </c>
      <c r="S47" s="39" t="str">
        <f>CHOOSE(1+MOD('DO NOT SHARE DRAFT Congress'!startday+6-2,7),"Su","M","Tu","W","Th","F","Sa")</f>
        <v>F</v>
      </c>
      <c r="T47" s="38" t="str">
        <f>CHOOSE(1+MOD('DO NOT SHARE DRAFT Congress'!startday+7-2,7),"Su","M","Tu","W","Th","F","Sa")</f>
        <v>Sa</v>
      </c>
      <c r="U47" s="37"/>
      <c r="V47" s="12"/>
      <c r="W47" s="12"/>
      <c r="X47" s="12"/>
      <c r="Y47" s="52"/>
      <c r="Z47" s="12"/>
      <c r="AA47" s="12"/>
      <c r="AB47" s="12"/>
    </row>
    <row r="48" spans="1:28" ht="12.75" customHeight="1">
      <c r="A48" s="12"/>
      <c r="B48" s="42">
        <f>IF(WEEKDAY(B46,1)='DO NOT SHARE DRAFT Congress'!startday,B46,"")</f>
        <v>46327</v>
      </c>
      <c r="C48" s="50">
        <f>IF(B48="",IF(WEEKDAY(B46,1)=MOD('DO NOT SHARE DRAFT Congress'!startday,7)+1,B46,""),B48+1)</f>
        <v>46328</v>
      </c>
      <c r="D48" s="92">
        <f>IF(C48="",IF(WEEKDAY(B46,1)=MOD('DO NOT SHARE DRAFT Congress'!startday+1,7)+1,B46,""),C48+1)</f>
        <v>46329</v>
      </c>
      <c r="E48" s="50">
        <f>IF(D48="",IF(WEEKDAY(B46,1)=MOD('DO NOT SHARE DRAFT Congress'!startday+2,7)+1,B46,""),D48+1)</f>
        <v>46330</v>
      </c>
      <c r="F48" s="50">
        <f>IF(E48="",IF(WEEKDAY(B46,1)=MOD('DO NOT SHARE DRAFT Congress'!startday+3,7)+1,B46,""),E48+1)</f>
        <v>46331</v>
      </c>
      <c r="G48" s="50">
        <f>IF(F48="",IF(WEEKDAY(B46,1)=MOD('DO NOT SHARE DRAFT Congress'!startday+4,7)+1,B46,""),F48+1)</f>
        <v>46332</v>
      </c>
      <c r="H48" s="42">
        <f>IF(G48="",IF(WEEKDAY(B46,1)=MOD('DO NOT SHARE DRAFT Congress'!startday+5,7)+1,B46,""),G48+1)</f>
        <v>46333</v>
      </c>
      <c r="I48" s="37"/>
      <c r="J48" s="81">
        <v>46329</v>
      </c>
      <c r="K48" s="49" t="s">
        <v>53</v>
      </c>
      <c r="L48" s="37"/>
      <c r="M48" s="37"/>
      <c r="N48" s="42" t="str">
        <f>IF(WEEKDAY(N46,1)='DO NOT SHARE DRAFT Congress'!startday,N46,"")</f>
        <v/>
      </c>
      <c r="O48" s="50" t="str">
        <f>IF(N48="",IF(WEEKDAY(N46,1)=MOD('DO NOT SHARE DRAFT Congress'!startday,7)+1,N46,""),N48+1)</f>
        <v/>
      </c>
      <c r="P48" s="50" t="str">
        <f>IF(O48="",IF(WEEKDAY(N46,1)=MOD('DO NOT SHARE DRAFT Congress'!startday+1,7)+1,N46,""),O48+1)</f>
        <v/>
      </c>
      <c r="Q48" s="50" t="str">
        <f>IF(P48="",IF(WEEKDAY(N46,1)=MOD('DO NOT SHARE DRAFT Congress'!startday+2,7)+1,N46,""),P48+1)</f>
        <v/>
      </c>
      <c r="R48" s="50" t="str">
        <f>IF(Q48="",IF(WEEKDAY(N46,1)=MOD('DO NOT SHARE DRAFT Congress'!startday+3,7)+1,N46,""),Q48+1)</f>
        <v/>
      </c>
      <c r="S48" s="50" t="str">
        <f>IF(R48="",IF(WEEKDAY(N46,1)=MOD('DO NOT SHARE DRAFT Congress'!startday+4,7)+1,N46,""),R48+1)</f>
        <v/>
      </c>
      <c r="T48" s="42">
        <f>IF(S48="",IF(WEEKDAY(N46,1)=MOD('DO NOT SHARE DRAFT Congress'!startday+5,7)+1,N46,""),S48+1)</f>
        <v>46508</v>
      </c>
      <c r="U48" s="37"/>
      <c r="V48" s="90"/>
      <c r="W48" s="46"/>
      <c r="X48" s="12"/>
      <c r="Y48" s="52"/>
      <c r="Z48" s="12"/>
      <c r="AA48" s="12"/>
      <c r="AB48" s="12"/>
    </row>
    <row r="49" spans="1:28" ht="12.75" customHeight="1">
      <c r="A49" s="37"/>
      <c r="B49" s="42">
        <f t="shared" ref="B49:B53" si="46">IF(H48="","",IF(MONTH(H48+1)&lt;&gt;MONTH(H48),"",H48+1))</f>
        <v>46334</v>
      </c>
      <c r="C49" s="50">
        <f t="shared" ref="C49:H49" si="47">IF(B49="","",IF(MONTH(B49+1)&lt;&gt;MONTH(B49),"",B49+1))</f>
        <v>46335</v>
      </c>
      <c r="D49" s="50">
        <f t="shared" si="47"/>
        <v>46336</v>
      </c>
      <c r="E49" s="50">
        <f t="shared" si="47"/>
        <v>46337</v>
      </c>
      <c r="F49" s="50">
        <f t="shared" si="47"/>
        <v>46338</v>
      </c>
      <c r="G49" s="50">
        <f t="shared" si="47"/>
        <v>46339</v>
      </c>
      <c r="H49" s="42">
        <f t="shared" si="47"/>
        <v>46340</v>
      </c>
      <c r="I49" s="37"/>
      <c r="J49" s="67"/>
      <c r="K49" s="49"/>
      <c r="L49" s="37"/>
      <c r="M49" s="37"/>
      <c r="N49" s="42">
        <f t="shared" ref="N49:N53" si="48">IF(T48="","",IF(MONTH(T48+1)&lt;&gt;MONTH(T48),"",T48+1))</f>
        <v>46509</v>
      </c>
      <c r="O49" s="50">
        <f t="shared" ref="O49:T49" si="49">IF(N49="","",IF(MONTH(N49+1)&lt;&gt;MONTH(N49),"",N49+1))</f>
        <v>46510</v>
      </c>
      <c r="P49" s="50">
        <f t="shared" si="49"/>
        <v>46511</v>
      </c>
      <c r="Q49" s="50">
        <f t="shared" si="49"/>
        <v>46512</v>
      </c>
      <c r="R49" s="50">
        <f t="shared" si="49"/>
        <v>46513</v>
      </c>
      <c r="S49" s="50">
        <f t="shared" si="49"/>
        <v>46514</v>
      </c>
      <c r="T49" s="42">
        <f t="shared" si="49"/>
        <v>46515</v>
      </c>
      <c r="U49" s="37"/>
      <c r="V49" s="90"/>
      <c r="W49" s="46"/>
      <c r="X49" s="12"/>
      <c r="Y49" s="52"/>
      <c r="Z49" s="12"/>
      <c r="AA49" s="12"/>
      <c r="AB49" s="12"/>
    </row>
    <row r="50" spans="1:28" ht="12.75" customHeight="1">
      <c r="A50" s="12"/>
      <c r="B50" s="42">
        <f t="shared" si="46"/>
        <v>46341</v>
      </c>
      <c r="C50" s="50">
        <f t="shared" ref="C50:H50" si="50">IF(B50="","",IF(MONTH(B50+1)&lt;&gt;MONTH(B50),"",B50+1))</f>
        <v>46342</v>
      </c>
      <c r="D50" s="50">
        <f t="shared" si="50"/>
        <v>46343</v>
      </c>
      <c r="E50" s="50">
        <f t="shared" si="50"/>
        <v>46344</v>
      </c>
      <c r="F50" s="50">
        <f t="shared" si="50"/>
        <v>46345</v>
      </c>
      <c r="G50" s="50">
        <f t="shared" si="50"/>
        <v>46346</v>
      </c>
      <c r="H50" s="42">
        <f t="shared" si="50"/>
        <v>46347</v>
      </c>
      <c r="I50" s="37"/>
      <c r="J50" s="100"/>
      <c r="K50" s="6"/>
      <c r="L50" s="37"/>
      <c r="M50" s="37"/>
      <c r="N50" s="42">
        <f t="shared" si="48"/>
        <v>46516</v>
      </c>
      <c r="O50" s="50">
        <f t="shared" ref="O50:T50" si="51">IF(N50="","",IF(MONTH(N50+1)&lt;&gt;MONTH(N50),"",N50+1))</f>
        <v>46517</v>
      </c>
      <c r="P50" s="50">
        <f t="shared" si="51"/>
        <v>46518</v>
      </c>
      <c r="Q50" s="50">
        <f t="shared" si="51"/>
        <v>46519</v>
      </c>
      <c r="R50" s="50">
        <f t="shared" si="51"/>
        <v>46520</v>
      </c>
      <c r="S50" s="50">
        <f t="shared" si="51"/>
        <v>46521</v>
      </c>
      <c r="T50" s="42">
        <f t="shared" si="51"/>
        <v>46522</v>
      </c>
      <c r="U50" s="37"/>
      <c r="V50" s="90"/>
      <c r="W50" s="46"/>
      <c r="X50" s="12"/>
      <c r="Y50" s="52"/>
      <c r="Z50" s="12"/>
      <c r="AA50" s="12"/>
      <c r="AB50" s="12"/>
    </row>
    <row r="51" spans="1:28" ht="12.75" customHeight="1">
      <c r="A51" s="12"/>
      <c r="B51" s="42">
        <f t="shared" si="46"/>
        <v>46348</v>
      </c>
      <c r="C51" s="50">
        <f t="shared" ref="C51:H51" si="52">IF(B51="","",IF(MONTH(B51+1)&lt;&gt;MONTH(B51),"",B51+1))</f>
        <v>46349</v>
      </c>
      <c r="D51" s="50">
        <f t="shared" si="52"/>
        <v>46350</v>
      </c>
      <c r="E51" s="47">
        <f t="shared" si="52"/>
        <v>46351</v>
      </c>
      <c r="F51" s="47">
        <f t="shared" si="52"/>
        <v>46352</v>
      </c>
      <c r="G51" s="47">
        <f t="shared" si="52"/>
        <v>46353</v>
      </c>
      <c r="H51" s="42">
        <f t="shared" si="52"/>
        <v>46354</v>
      </c>
      <c r="I51" s="37"/>
      <c r="J51" s="95" t="s">
        <v>54</v>
      </c>
      <c r="K51" s="49" t="s">
        <v>55</v>
      </c>
      <c r="L51" s="37"/>
      <c r="M51" s="37"/>
      <c r="N51" s="42">
        <f t="shared" si="48"/>
        <v>46523</v>
      </c>
      <c r="O51" s="50">
        <f t="shared" ref="O51:T51" si="53">IF(N51="","",IF(MONTH(N51+1)&lt;&gt;MONTH(N51),"",N51+1))</f>
        <v>46524</v>
      </c>
      <c r="P51" s="50">
        <f t="shared" si="53"/>
        <v>46525</v>
      </c>
      <c r="Q51" s="50">
        <f t="shared" si="53"/>
        <v>46526</v>
      </c>
      <c r="R51" s="50">
        <f t="shared" si="53"/>
        <v>46527</v>
      </c>
      <c r="S51" s="50">
        <f t="shared" si="53"/>
        <v>46528</v>
      </c>
      <c r="T51" s="42">
        <f t="shared" si="53"/>
        <v>46529</v>
      </c>
      <c r="U51" s="37"/>
      <c r="V51" s="45"/>
      <c r="W51" s="6"/>
      <c r="X51" s="12"/>
      <c r="Y51" s="52"/>
      <c r="Z51" s="12"/>
      <c r="AA51" s="12"/>
      <c r="AB51" s="12"/>
    </row>
    <row r="52" spans="1:28" ht="12.75" customHeight="1">
      <c r="A52" s="12"/>
      <c r="B52" s="42">
        <f t="shared" si="46"/>
        <v>46355</v>
      </c>
      <c r="C52" s="50">
        <f t="shared" ref="C52:H52" si="54">IF(B52="","",IF(MONTH(B52+1)&lt;&gt;MONTH(B52),"",B52+1))</f>
        <v>46356</v>
      </c>
      <c r="D52" s="50" t="str">
        <f t="shared" si="54"/>
        <v/>
      </c>
      <c r="E52" s="47" t="str">
        <f t="shared" si="54"/>
        <v/>
      </c>
      <c r="F52" s="47" t="str">
        <f t="shared" si="54"/>
        <v/>
      </c>
      <c r="G52" s="47" t="str">
        <f t="shared" si="54"/>
        <v/>
      </c>
      <c r="H52" s="42" t="str">
        <f t="shared" si="54"/>
        <v/>
      </c>
      <c r="I52" s="37"/>
      <c r="L52" s="37"/>
      <c r="M52" s="79"/>
      <c r="N52" s="42">
        <f t="shared" si="48"/>
        <v>46530</v>
      </c>
      <c r="O52" s="50">
        <f t="shared" ref="O52:T52" si="55">IF(N52="","",IF(MONTH(N52+1)&lt;&gt;MONTH(N52),"",N52+1))</f>
        <v>46531</v>
      </c>
      <c r="P52" s="50">
        <f t="shared" si="55"/>
        <v>46532</v>
      </c>
      <c r="Q52" s="50">
        <f t="shared" si="55"/>
        <v>46533</v>
      </c>
      <c r="R52" s="50">
        <f t="shared" si="55"/>
        <v>46534</v>
      </c>
      <c r="S52" s="50">
        <f t="shared" si="55"/>
        <v>46535</v>
      </c>
      <c r="T52" s="42">
        <f t="shared" si="55"/>
        <v>46536</v>
      </c>
      <c r="U52" s="37"/>
      <c r="V52" s="101"/>
      <c r="W52" s="94"/>
      <c r="X52" s="12"/>
      <c r="Y52" s="52"/>
      <c r="Z52" s="12"/>
      <c r="AA52" s="12"/>
      <c r="AB52" s="12"/>
    </row>
    <row r="53" spans="1:28" ht="12.75" customHeight="1">
      <c r="A53" s="12"/>
      <c r="B53" s="42" t="str">
        <f t="shared" si="46"/>
        <v/>
      </c>
      <c r="C53" s="43" t="str">
        <f t="shared" ref="C53:H53" si="56">IF(B53="","",IF(MONTH(B53+1)&lt;&gt;MONTH(B53),"",B53+1))</f>
        <v/>
      </c>
      <c r="D53" s="43" t="str">
        <f t="shared" si="56"/>
        <v/>
      </c>
      <c r="E53" s="43" t="str">
        <f t="shared" si="56"/>
        <v/>
      </c>
      <c r="F53" s="43" t="str">
        <f t="shared" si="56"/>
        <v/>
      </c>
      <c r="G53" s="43" t="str">
        <f t="shared" si="56"/>
        <v/>
      </c>
      <c r="H53" s="42" t="str">
        <f t="shared" si="56"/>
        <v/>
      </c>
      <c r="I53" s="37"/>
      <c r="J53" s="90"/>
      <c r="K53" s="46"/>
      <c r="L53" s="37"/>
      <c r="M53" s="37"/>
      <c r="N53" s="42">
        <f t="shared" si="48"/>
        <v>46537</v>
      </c>
      <c r="O53" s="47">
        <f t="shared" ref="O53:T53" si="57">IF(N53="","",IF(MONTH(N53+1)&lt;&gt;MONTH(N53),"",N53+1))</f>
        <v>46538</v>
      </c>
      <c r="P53" s="43" t="str">
        <f t="shared" si="57"/>
        <v/>
      </c>
      <c r="Q53" s="43" t="str">
        <f t="shared" si="57"/>
        <v/>
      </c>
      <c r="R53" s="43" t="str">
        <f t="shared" si="57"/>
        <v/>
      </c>
      <c r="S53" s="43" t="str">
        <f t="shared" si="57"/>
        <v/>
      </c>
      <c r="T53" s="42" t="str">
        <f t="shared" si="57"/>
        <v/>
      </c>
      <c r="U53" s="37"/>
      <c r="V53" s="60">
        <v>31</v>
      </c>
      <c r="W53" s="94" t="s">
        <v>56</v>
      </c>
      <c r="X53" s="12"/>
      <c r="Y53" s="52"/>
      <c r="Z53" s="12"/>
      <c r="AA53" s="12"/>
      <c r="AB53" s="12"/>
    </row>
    <row r="54" spans="1:28" ht="10.5" customHeight="1">
      <c r="A54" s="12"/>
      <c r="B54" s="37"/>
      <c r="C54" s="37"/>
      <c r="D54" s="37"/>
      <c r="E54" s="37"/>
      <c r="F54" s="37"/>
      <c r="G54" s="37"/>
      <c r="H54" s="37"/>
      <c r="I54" s="37"/>
      <c r="J54" s="63">
        <v>17</v>
      </c>
      <c r="K54" s="62">
        <v>18</v>
      </c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63">
        <v>20</v>
      </c>
      <c r="W54" s="62">
        <v>20</v>
      </c>
      <c r="X54" s="12"/>
      <c r="Y54" s="52"/>
      <c r="Z54" s="12"/>
      <c r="AA54" s="12"/>
      <c r="AB54" s="12"/>
    </row>
    <row r="55" spans="1:28" ht="12.75" customHeight="1">
      <c r="A55" s="36"/>
      <c r="B55" s="186">
        <f>DATE('DO NOT SHARE DRAFT Congress'!year,12,1)</f>
        <v>46357</v>
      </c>
      <c r="C55" s="180"/>
      <c r="D55" s="180"/>
      <c r="E55" s="180"/>
      <c r="F55" s="180"/>
      <c r="G55" s="180"/>
      <c r="H55" s="180"/>
      <c r="I55" s="37"/>
      <c r="J55" s="64" t="s">
        <v>57</v>
      </c>
      <c r="K55" s="64"/>
      <c r="L55" s="37"/>
      <c r="M55" s="37"/>
      <c r="N55" s="186">
        <f>DATE('DO NOT SHARE DRAFT Congress'!year+1,6,1)</f>
        <v>46539</v>
      </c>
      <c r="O55" s="180"/>
      <c r="P55" s="180"/>
      <c r="Q55" s="180"/>
      <c r="R55" s="180"/>
      <c r="S55" s="180"/>
      <c r="T55" s="180"/>
      <c r="U55" s="37"/>
      <c r="V55" s="64" t="s">
        <v>58</v>
      </c>
      <c r="W55" s="64"/>
      <c r="X55" s="36"/>
      <c r="Y55" s="99"/>
      <c r="Z55" s="36"/>
      <c r="AA55" s="36"/>
      <c r="AB55" s="36"/>
    </row>
    <row r="56" spans="1:28" ht="12.75" customHeight="1">
      <c r="A56" s="12"/>
      <c r="B56" s="38" t="str">
        <f>CHOOSE(1+MOD('DO NOT SHARE DRAFT Congress'!startday+1-2,7),"Su","M","Tu","W","Th","F","Sa")</f>
        <v>Su</v>
      </c>
      <c r="C56" s="39" t="str">
        <f>CHOOSE(1+MOD('DO NOT SHARE DRAFT Congress'!startday+2-2,7),"Su","M","Tu","W","Th","F","Sa")</f>
        <v>M</v>
      </c>
      <c r="D56" s="39" t="str">
        <f>CHOOSE(1+MOD('DO NOT SHARE DRAFT Congress'!startday+3-2,7),"Su","M","Tu","W","Th","F","Sa")</f>
        <v>Tu</v>
      </c>
      <c r="E56" s="39" t="str">
        <f>CHOOSE(1+MOD('DO NOT SHARE DRAFT Congress'!startday+4-2,7),"Su","M","Tu","W","Th","F","Sa")</f>
        <v>W</v>
      </c>
      <c r="F56" s="39" t="str">
        <f>CHOOSE(1+MOD('DO NOT SHARE DRAFT Congress'!startday+5-2,7),"Su","M","Tu","W","Th","F","Sa")</f>
        <v>Th</v>
      </c>
      <c r="G56" s="39" t="str">
        <f>CHOOSE(1+MOD('DO NOT SHARE DRAFT Congress'!startday+6-2,7),"Su","M","Tu","W","Th","F","Sa")</f>
        <v>F</v>
      </c>
      <c r="H56" s="38" t="str">
        <f>CHOOSE(1+MOD('DO NOT SHARE DRAFT Congress'!startday+7-2,7),"Su","M","Tu","W","Th","F","Sa")</f>
        <v>Sa</v>
      </c>
      <c r="I56" s="37"/>
      <c r="J56" s="90"/>
      <c r="K56" s="46"/>
      <c r="L56" s="37"/>
      <c r="M56" s="37"/>
      <c r="N56" s="38" t="str">
        <f>CHOOSE(1+MOD('DO NOT SHARE DRAFT Congress'!startday+1-2,7),"Su","M","Tu","W","Th","F","Sa")</f>
        <v>Su</v>
      </c>
      <c r="O56" s="39" t="str">
        <f>CHOOSE(1+MOD('DO NOT SHARE DRAFT Congress'!startday+2-2,7),"Su","M","Tu","W","Th","F","Sa")</f>
        <v>M</v>
      </c>
      <c r="P56" s="39" t="str">
        <f>CHOOSE(1+MOD('DO NOT SHARE DRAFT Congress'!startday+3-2,7),"Su","M","Tu","W","Th","F","Sa")</f>
        <v>Tu</v>
      </c>
      <c r="Q56" s="39" t="str">
        <f>CHOOSE(1+MOD('DO NOT SHARE DRAFT Congress'!startday+4-2,7),"Su","M","Tu","W","Th","F","Sa")</f>
        <v>W</v>
      </c>
      <c r="R56" s="39" t="str">
        <f>CHOOSE(1+MOD('DO NOT SHARE DRAFT Congress'!startday+5-2,7),"Su","M","Tu","W","Th","F","Sa")</f>
        <v>Th</v>
      </c>
      <c r="S56" s="39" t="str">
        <f>CHOOSE(1+MOD('DO NOT SHARE DRAFT Congress'!startday+6-2,7),"Su","M","Tu","W","Th","F","Sa")</f>
        <v>F</v>
      </c>
      <c r="T56" s="38" t="str">
        <f>CHOOSE(1+MOD('DO NOT SHARE DRAFT Congress'!startday+7-2,7),"Su","M","Tu","W","Th","F","Sa")</f>
        <v>Sa</v>
      </c>
      <c r="U56" s="37"/>
      <c r="V56" s="102"/>
      <c r="W56" s="102"/>
      <c r="X56" s="12"/>
      <c r="Y56" s="52"/>
      <c r="Z56" s="12"/>
      <c r="AA56" s="12"/>
      <c r="AB56" s="12"/>
    </row>
    <row r="57" spans="1:28" ht="12.75" customHeight="1">
      <c r="A57" s="12"/>
      <c r="B57" s="42" t="str">
        <f>IF(WEEKDAY(B55,1)='DO NOT SHARE DRAFT Congress'!startday,B55,"")</f>
        <v/>
      </c>
      <c r="C57" s="50" t="str">
        <f>IF(B57="",IF(WEEKDAY(B55,1)=MOD('DO NOT SHARE DRAFT Congress'!startday,7)+1,B55,""),B57+1)</f>
        <v/>
      </c>
      <c r="D57" s="50">
        <f>IF(C57="",IF(WEEKDAY(B55,1)=MOD('DO NOT SHARE DRAFT Congress'!startday+1,7)+1,B55,""),C57+1)</f>
        <v>46357</v>
      </c>
      <c r="E57" s="50">
        <f>IF(D57="",IF(WEEKDAY(B55,1)=MOD('DO NOT SHARE DRAFT Congress'!startday+2,7)+1,B55,""),D57+1)</f>
        <v>46358</v>
      </c>
      <c r="F57" s="50">
        <f>IF(E57="",IF(WEEKDAY(B55,1)=MOD('DO NOT SHARE DRAFT Congress'!startday+3,7)+1,B55,""),E57+1)</f>
        <v>46359</v>
      </c>
      <c r="G57" s="50">
        <f>IF(F57="",IF(WEEKDAY(B55,1)=MOD('DO NOT SHARE DRAFT Congress'!startday+4,7)+1,B55,""),F57+1)</f>
        <v>46360</v>
      </c>
      <c r="H57" s="42">
        <f>IF(G57="",IF(WEEKDAY(B55,1)=MOD('DO NOT SHARE DRAFT Congress'!startday+5,7)+1,B55,""),G57+1)</f>
        <v>46361</v>
      </c>
      <c r="I57" s="37"/>
      <c r="J57" s="103"/>
      <c r="K57" s="6"/>
      <c r="L57" s="37"/>
      <c r="M57" s="37"/>
      <c r="N57" s="42" t="str">
        <f>IF(WEEKDAY(N55,1)='DO NOT SHARE DRAFT Congress'!startday,N55,"")</f>
        <v/>
      </c>
      <c r="O57" s="50" t="str">
        <f>IF(N57="",IF(WEEKDAY(N55,1)=MOD('DO NOT SHARE DRAFT Congress'!startday,7)+1,N55,""),N57+1)</f>
        <v/>
      </c>
      <c r="P57" s="50">
        <f>IF(O57="",IF(WEEKDAY(N55,1)=MOD('DO NOT SHARE DRAFT Congress'!startday+1,7)+1,N55,""),O57+1)</f>
        <v>46539</v>
      </c>
      <c r="Q57" s="50">
        <f>IF(P57="",IF(WEEKDAY(N55,1)=MOD('DO NOT SHARE DRAFT Congress'!startday+2,7)+1,N55,""),P57+1)</f>
        <v>46540</v>
      </c>
      <c r="R57" s="50">
        <f>IF(Q57="",IF(WEEKDAY(N55,1)=MOD('DO NOT SHARE DRAFT Congress'!startday+3,7)+1,N55,""),Q57+1)</f>
        <v>46541</v>
      </c>
      <c r="S57" s="50">
        <f>IF(R57="",IF(WEEKDAY(N55,1)=MOD('DO NOT SHARE DRAFT Congress'!startday+4,7)+1,N55,""),R57+1)</f>
        <v>46542</v>
      </c>
      <c r="T57" s="42">
        <f>IF(S57="",IF(WEEKDAY(N55,1)=MOD('DO NOT SHARE DRAFT Congress'!startday+5,7)+1,N55,""),S57+1)</f>
        <v>46543</v>
      </c>
      <c r="U57" s="37"/>
      <c r="V57" s="56" t="s">
        <v>59</v>
      </c>
      <c r="W57" s="49" t="s">
        <v>60</v>
      </c>
      <c r="X57" s="12"/>
      <c r="Y57" s="52"/>
      <c r="Z57" s="12"/>
      <c r="AA57" s="12"/>
      <c r="AB57" s="12"/>
    </row>
    <row r="58" spans="1:28" ht="12.75" customHeight="1">
      <c r="A58" s="12"/>
      <c r="B58" s="42">
        <f t="shared" ref="B58:B62" si="58">IF(H57="","",IF(MONTH(H57+1)&lt;&gt;MONTH(H57),"",H57+1))</f>
        <v>46362</v>
      </c>
      <c r="C58" s="50">
        <f t="shared" ref="C58:H58" si="59">IF(B58="","",IF(MONTH(B58+1)&lt;&gt;MONTH(B58),"",B58+1))</f>
        <v>46363</v>
      </c>
      <c r="D58" s="50">
        <f t="shared" si="59"/>
        <v>46364</v>
      </c>
      <c r="E58" s="50">
        <f t="shared" si="59"/>
        <v>46365</v>
      </c>
      <c r="F58" s="50">
        <f t="shared" si="59"/>
        <v>46366</v>
      </c>
      <c r="G58" s="50">
        <f t="shared" si="59"/>
        <v>46367</v>
      </c>
      <c r="H58" s="42">
        <f t="shared" si="59"/>
        <v>46368</v>
      </c>
      <c r="I58" s="37"/>
      <c r="J58" s="45"/>
      <c r="K58" s="46"/>
      <c r="L58" s="37"/>
      <c r="M58" s="37"/>
      <c r="N58" s="42">
        <f t="shared" ref="N58:N62" si="60">IF(T57="","",IF(MONTH(T57+1)&lt;&gt;MONTH(T57),"",T57+1))</f>
        <v>46544</v>
      </c>
      <c r="O58" s="50">
        <f t="shared" ref="O58:T58" si="61">IF(N58="","",IF(MONTH(N58+1)&lt;&gt;MONTH(N58),"",N58+1))</f>
        <v>46545</v>
      </c>
      <c r="P58" s="54">
        <f t="shared" si="61"/>
        <v>46546</v>
      </c>
      <c r="Q58" s="54">
        <f t="shared" si="61"/>
        <v>46547</v>
      </c>
      <c r="R58" s="84">
        <f t="shared" si="61"/>
        <v>46548</v>
      </c>
      <c r="S58" s="104">
        <f t="shared" si="61"/>
        <v>46549</v>
      </c>
      <c r="T58" s="42">
        <f t="shared" si="61"/>
        <v>46550</v>
      </c>
      <c r="U58" s="37"/>
      <c r="V58" s="105" t="s">
        <v>61</v>
      </c>
      <c r="W58" s="49" t="s">
        <v>62</v>
      </c>
      <c r="X58" s="12"/>
      <c r="Y58" s="52"/>
      <c r="Z58" s="12"/>
      <c r="AA58" s="12"/>
      <c r="AB58" s="12"/>
    </row>
    <row r="59" spans="1:28" ht="12.75" customHeight="1">
      <c r="A59" s="88"/>
      <c r="B59" s="42">
        <f t="shared" si="58"/>
        <v>46369</v>
      </c>
      <c r="C59" s="50">
        <f t="shared" ref="C59:H59" si="62">IF(B59="","",IF(MONTH(B59+1)&lt;&gt;MONTH(B59),"",B59+1))</f>
        <v>46370</v>
      </c>
      <c r="D59" s="50">
        <f t="shared" si="62"/>
        <v>46371</v>
      </c>
      <c r="E59" s="50">
        <f t="shared" si="62"/>
        <v>46372</v>
      </c>
      <c r="F59" s="50">
        <f t="shared" si="62"/>
        <v>46373</v>
      </c>
      <c r="G59" s="50">
        <f t="shared" si="62"/>
        <v>46374</v>
      </c>
      <c r="H59" s="42">
        <f t="shared" si="62"/>
        <v>46375</v>
      </c>
      <c r="I59" s="37"/>
      <c r="J59" s="45"/>
      <c r="K59" s="46"/>
      <c r="L59" s="37"/>
      <c r="M59" s="79"/>
      <c r="N59" s="42">
        <f t="shared" si="60"/>
        <v>46551</v>
      </c>
      <c r="O59" s="43">
        <f t="shared" ref="O59:T59" si="63">IF(N59="","",IF(MONTH(N59+1)&lt;&gt;MONTH(N59),"",N59+1))</f>
        <v>46552</v>
      </c>
      <c r="P59" s="43">
        <f t="shared" si="63"/>
        <v>46553</v>
      </c>
      <c r="Q59" s="43">
        <f t="shared" si="63"/>
        <v>46554</v>
      </c>
      <c r="R59" s="43">
        <f t="shared" si="63"/>
        <v>46555</v>
      </c>
      <c r="S59" s="106">
        <f t="shared" si="63"/>
        <v>46556</v>
      </c>
      <c r="T59" s="42">
        <f t="shared" si="63"/>
        <v>46557</v>
      </c>
      <c r="U59" s="37"/>
      <c r="V59" s="107" t="s">
        <v>63</v>
      </c>
      <c r="W59" s="49" t="s">
        <v>64</v>
      </c>
      <c r="X59" s="12"/>
      <c r="Y59" s="52"/>
      <c r="Z59" s="12"/>
      <c r="AA59" s="12"/>
      <c r="AB59" s="12"/>
    </row>
    <row r="60" spans="1:28" ht="12.75" customHeight="1">
      <c r="A60" s="12"/>
      <c r="B60" s="42">
        <f t="shared" si="58"/>
        <v>46376</v>
      </c>
      <c r="C60" s="47">
        <f t="shared" ref="C60:H60" si="64">IF(B60="","",IF(MONTH(B60+1)&lt;&gt;MONTH(B60),"",B60+1))</f>
        <v>46377</v>
      </c>
      <c r="D60" s="47">
        <f t="shared" si="64"/>
        <v>46378</v>
      </c>
      <c r="E60" s="47">
        <f t="shared" si="64"/>
        <v>46379</v>
      </c>
      <c r="F60" s="47">
        <f t="shared" si="64"/>
        <v>46380</v>
      </c>
      <c r="G60" s="47">
        <f t="shared" si="64"/>
        <v>46381</v>
      </c>
      <c r="H60" s="42">
        <f t="shared" si="64"/>
        <v>46382</v>
      </c>
      <c r="I60" s="37"/>
      <c r="J60" s="108" t="s">
        <v>65</v>
      </c>
      <c r="K60" s="94" t="s">
        <v>21</v>
      </c>
      <c r="L60" s="37"/>
      <c r="M60" s="37"/>
      <c r="N60" s="42">
        <f t="shared" si="60"/>
        <v>46558</v>
      </c>
      <c r="O60" s="43">
        <f t="shared" ref="O60:T60" si="65">IF(N60="","",IF(MONTH(N60+1)&lt;&gt;MONTH(N60),"",N60+1))</f>
        <v>46559</v>
      </c>
      <c r="P60" s="43">
        <f t="shared" si="65"/>
        <v>46560</v>
      </c>
      <c r="Q60" s="43">
        <f t="shared" si="65"/>
        <v>46561</v>
      </c>
      <c r="R60" s="43">
        <f t="shared" si="65"/>
        <v>46562</v>
      </c>
      <c r="S60" s="43">
        <f t="shared" si="65"/>
        <v>46563</v>
      </c>
      <c r="T60" s="42">
        <f t="shared" si="65"/>
        <v>46564</v>
      </c>
      <c r="U60" s="37"/>
      <c r="V60" s="109"/>
      <c r="W60" s="46"/>
      <c r="X60" s="12"/>
      <c r="Y60" s="52"/>
      <c r="Z60" s="12"/>
      <c r="AA60" s="12"/>
      <c r="AB60" s="12"/>
    </row>
    <row r="61" spans="1:28" ht="12.75" customHeight="1">
      <c r="A61" s="12"/>
      <c r="B61" s="42">
        <f t="shared" si="58"/>
        <v>46383</v>
      </c>
      <c r="C61" s="47">
        <f t="shared" ref="C61:H61" si="66">IF(B61="","",IF(MONTH(B61+1)&lt;&gt;MONTH(B61),"",B61+1))</f>
        <v>46384</v>
      </c>
      <c r="D61" s="47">
        <f t="shared" si="66"/>
        <v>46385</v>
      </c>
      <c r="E61" s="47">
        <f t="shared" si="66"/>
        <v>46386</v>
      </c>
      <c r="F61" s="47">
        <f t="shared" si="66"/>
        <v>46387</v>
      </c>
      <c r="G61" s="47" t="str">
        <f t="shared" si="66"/>
        <v/>
      </c>
      <c r="H61" s="42" t="str">
        <f t="shared" si="66"/>
        <v/>
      </c>
      <c r="I61" s="37"/>
      <c r="J61" s="45"/>
      <c r="K61" s="46"/>
      <c r="L61" s="37"/>
      <c r="M61" s="37"/>
      <c r="N61" s="42">
        <f t="shared" si="60"/>
        <v>46565</v>
      </c>
      <c r="O61" s="43">
        <f t="shared" ref="O61:T61" si="67">IF(N61="","",IF(MONTH(N61+1)&lt;&gt;MONTH(N61),"",N61+1))</f>
        <v>46566</v>
      </c>
      <c r="P61" s="43">
        <f t="shared" si="67"/>
        <v>46567</v>
      </c>
      <c r="Q61" s="43">
        <f t="shared" si="67"/>
        <v>46568</v>
      </c>
      <c r="R61" s="43" t="str">
        <f t="shared" si="67"/>
        <v/>
      </c>
      <c r="S61" s="43" t="str">
        <f t="shared" si="67"/>
        <v/>
      </c>
      <c r="T61" s="42" t="str">
        <f t="shared" si="67"/>
        <v/>
      </c>
      <c r="U61" s="37"/>
      <c r="V61" s="69"/>
      <c r="W61" s="46"/>
      <c r="X61" s="12"/>
      <c r="Y61" s="52"/>
      <c r="Z61" s="12"/>
      <c r="AA61" s="12"/>
      <c r="AB61" s="12"/>
    </row>
    <row r="62" spans="1:28" ht="9" customHeight="1">
      <c r="A62" s="12"/>
      <c r="B62" s="42" t="str">
        <f t="shared" si="58"/>
        <v/>
      </c>
      <c r="C62" s="47" t="str">
        <f t="shared" ref="C62:H62" si="68">IF(B62="","",IF(MONTH(B62+1)&lt;&gt;MONTH(B62),"",B62+1))</f>
        <v/>
      </c>
      <c r="D62" s="43" t="str">
        <f t="shared" si="68"/>
        <v/>
      </c>
      <c r="E62" s="43" t="str">
        <f t="shared" si="68"/>
        <v/>
      </c>
      <c r="F62" s="43" t="str">
        <f t="shared" si="68"/>
        <v/>
      </c>
      <c r="G62" s="43" t="str">
        <f t="shared" si="68"/>
        <v/>
      </c>
      <c r="H62" s="42" t="str">
        <f t="shared" si="68"/>
        <v/>
      </c>
      <c r="I62" s="37"/>
      <c r="J62" s="63">
        <v>14</v>
      </c>
      <c r="K62" s="62">
        <v>14</v>
      </c>
      <c r="L62" s="37"/>
      <c r="M62" s="37"/>
      <c r="N62" s="42" t="str">
        <f t="shared" si="60"/>
        <v/>
      </c>
      <c r="O62" s="43" t="str">
        <f t="shared" ref="O62:T62" si="69">IF(N62="","",IF(MONTH(N62+1)&lt;&gt;MONTH(N62),"",N62+1))</f>
        <v/>
      </c>
      <c r="P62" s="43" t="str">
        <f t="shared" si="69"/>
        <v/>
      </c>
      <c r="Q62" s="43" t="str">
        <f t="shared" si="69"/>
        <v/>
      </c>
      <c r="R62" s="43" t="str">
        <f t="shared" si="69"/>
        <v/>
      </c>
      <c r="S62" s="43" t="str">
        <f t="shared" si="69"/>
        <v/>
      </c>
      <c r="T62" s="42" t="str">
        <f t="shared" si="69"/>
        <v/>
      </c>
      <c r="U62" s="37"/>
      <c r="V62" s="63">
        <v>8</v>
      </c>
      <c r="W62" s="62">
        <v>9</v>
      </c>
      <c r="X62" s="12"/>
      <c r="Y62" s="12"/>
      <c r="Z62" s="12"/>
      <c r="AA62" s="12"/>
      <c r="AB62" s="12"/>
    </row>
    <row r="63" spans="1:28" ht="11.25" customHeight="1">
      <c r="A63" s="12"/>
      <c r="B63" s="37"/>
      <c r="C63" s="37"/>
      <c r="D63" s="37"/>
      <c r="E63" s="37"/>
      <c r="F63" s="37"/>
      <c r="G63" s="37"/>
      <c r="H63" s="37"/>
      <c r="I63" s="37"/>
      <c r="J63" s="2"/>
      <c r="K63" s="2"/>
      <c r="L63" s="37"/>
      <c r="M63" s="2"/>
      <c r="N63" s="37"/>
      <c r="O63" s="37"/>
      <c r="P63" s="37"/>
      <c r="Q63" s="37"/>
      <c r="R63" s="37"/>
      <c r="S63" s="37"/>
      <c r="T63" s="37"/>
      <c r="U63" s="37"/>
      <c r="V63" s="37"/>
      <c r="W63" s="110" t="s">
        <v>67</v>
      </c>
      <c r="X63" s="2"/>
      <c r="Y63" s="12"/>
      <c r="Z63" s="12"/>
      <c r="AA63" s="12"/>
      <c r="AB63" s="12"/>
    </row>
    <row r="64" spans="1:28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2.75" customHeight="1">
      <c r="A65" s="2"/>
      <c r="B65" s="30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2.75" customHeight="1">
      <c r="A66" s="2"/>
      <c r="B66" s="11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11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113"/>
      <c r="M67" s="112"/>
      <c r="N67" s="2"/>
      <c r="O67" s="112"/>
      <c r="P67" s="112"/>
      <c r="Q67" s="112"/>
      <c r="R67" s="112"/>
      <c r="S67" s="112"/>
      <c r="T67" s="112"/>
      <c r="U67" s="112"/>
      <c r="V67" s="112"/>
      <c r="W67" s="112"/>
      <c r="X67" s="2"/>
      <c r="Y67" s="112"/>
      <c r="Z67" s="112"/>
      <c r="AA67" s="2"/>
      <c r="AB67" s="2"/>
    </row>
    <row r="68" spans="1:2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189"/>
      <c r="M68" s="114"/>
      <c r="N68" s="115"/>
      <c r="O68" s="114"/>
      <c r="P68" s="114"/>
      <c r="Q68" s="114"/>
      <c r="R68" s="114"/>
      <c r="S68" s="114"/>
      <c r="T68" s="114"/>
      <c r="U68" s="114"/>
      <c r="V68" s="114"/>
      <c r="W68" s="2"/>
      <c r="X68" s="2"/>
      <c r="Y68" s="2"/>
      <c r="Z68" s="2"/>
      <c r="AA68" s="2"/>
      <c r="AB68" s="2"/>
    </row>
    <row r="69" spans="1:28" ht="12.75" customHeight="1">
      <c r="A69" s="2"/>
      <c r="B69" s="2"/>
      <c r="C69" s="116"/>
      <c r="D69" s="2"/>
      <c r="E69" s="117"/>
      <c r="F69" s="118" t="s">
        <v>5</v>
      </c>
      <c r="G69" s="117"/>
      <c r="H69" s="119" t="s">
        <v>18</v>
      </c>
      <c r="I69" s="2"/>
      <c r="J69" s="119" t="s">
        <v>68</v>
      </c>
      <c r="K69" s="2"/>
      <c r="L69" s="114"/>
      <c r="M69" s="114"/>
      <c r="N69" s="114"/>
      <c r="O69" s="115"/>
      <c r="P69" s="115"/>
      <c r="Q69" s="115"/>
      <c r="R69" s="114"/>
      <c r="S69" s="114"/>
      <c r="T69" s="114"/>
      <c r="U69" s="114"/>
      <c r="V69" s="114"/>
      <c r="W69" s="2"/>
      <c r="X69" s="2"/>
      <c r="Y69" s="2"/>
      <c r="Z69" s="2"/>
      <c r="AA69" s="2"/>
      <c r="AB69" s="2"/>
    </row>
    <row r="70" spans="1:28" ht="12.75" customHeight="1">
      <c r="A70" s="2"/>
      <c r="B70" s="2"/>
      <c r="C70" s="120"/>
      <c r="D70" s="2"/>
      <c r="E70" s="117"/>
      <c r="F70" s="118">
        <v>180</v>
      </c>
      <c r="G70" s="117"/>
      <c r="H70" s="119">
        <v>186</v>
      </c>
      <c r="I70" s="2"/>
      <c r="J70" s="119">
        <v>186</v>
      </c>
      <c r="K70" s="2"/>
      <c r="L70" s="114"/>
      <c r="M70" s="114"/>
      <c r="N70" s="121"/>
      <c r="O70" s="122"/>
      <c r="P70" s="122"/>
      <c r="Q70" s="122"/>
      <c r="R70" s="122"/>
      <c r="S70" s="122"/>
      <c r="T70" s="122"/>
      <c r="U70" s="122"/>
      <c r="V70" s="122"/>
      <c r="W70" s="2"/>
      <c r="X70" s="2"/>
      <c r="Y70" s="2"/>
      <c r="Z70" s="2"/>
      <c r="AA70" s="2"/>
      <c r="AB70" s="2"/>
    </row>
    <row r="71" spans="1:28" ht="12.75" customHeight="1">
      <c r="A71" s="2"/>
      <c r="B71" s="2"/>
      <c r="C71" s="120"/>
      <c r="D71" s="2"/>
      <c r="E71" s="117"/>
      <c r="F71" s="118" t="s">
        <v>17</v>
      </c>
      <c r="G71" s="117"/>
      <c r="H71" s="120" t="s">
        <v>18</v>
      </c>
      <c r="I71" s="2"/>
      <c r="J71" s="120" t="s">
        <v>69</v>
      </c>
      <c r="K71" s="2"/>
      <c r="L71" s="114"/>
      <c r="M71" s="122"/>
      <c r="N71" s="114"/>
      <c r="O71" s="114"/>
      <c r="P71" s="114"/>
      <c r="Q71" s="114"/>
      <c r="R71" s="114"/>
      <c r="S71" s="114"/>
      <c r="T71" s="114"/>
      <c r="U71" s="114"/>
      <c r="V71" s="114"/>
      <c r="W71" s="2"/>
      <c r="X71" s="123"/>
      <c r="Y71" s="2"/>
      <c r="Z71" s="2"/>
      <c r="AA71" s="2"/>
      <c r="AB71" s="2"/>
    </row>
    <row r="72" spans="1:28" ht="12.75" customHeight="1">
      <c r="A72" s="2"/>
      <c r="B72" s="2"/>
      <c r="C72" s="124" t="s">
        <v>15</v>
      </c>
      <c r="D72" s="2"/>
      <c r="E72" s="117"/>
      <c r="F72" s="125">
        <f>J18</f>
        <v>0</v>
      </c>
      <c r="G72" s="117"/>
      <c r="H72" s="126">
        <f>K18</f>
        <v>0</v>
      </c>
      <c r="I72" s="127"/>
      <c r="J72" s="126">
        <f>K18</f>
        <v>0</v>
      </c>
      <c r="K72" s="2"/>
      <c r="L72" s="128"/>
      <c r="M72" s="129"/>
      <c r="N72" s="130"/>
      <c r="O72" s="114"/>
      <c r="P72" s="114"/>
      <c r="Q72" s="114"/>
      <c r="R72" s="114"/>
      <c r="S72" s="114"/>
      <c r="T72" s="114"/>
      <c r="U72" s="114"/>
      <c r="V72" s="114"/>
      <c r="W72" s="123"/>
      <c r="X72" s="123"/>
      <c r="Y72" s="123"/>
      <c r="Z72" s="2"/>
      <c r="AA72" s="2"/>
      <c r="AB72" s="2"/>
    </row>
    <row r="73" spans="1:28" ht="12.75" customHeight="1">
      <c r="A73" s="2"/>
      <c r="B73" s="2"/>
      <c r="C73" s="124" t="s">
        <v>28</v>
      </c>
      <c r="D73" s="2"/>
      <c r="E73" s="117"/>
      <c r="F73" s="125">
        <f>J27</f>
        <v>1</v>
      </c>
      <c r="G73" s="117"/>
      <c r="H73" s="126">
        <f>K27</f>
        <v>7</v>
      </c>
      <c r="I73" s="127"/>
      <c r="J73" s="126">
        <f>K27</f>
        <v>7</v>
      </c>
      <c r="K73" s="2"/>
      <c r="L73" s="2"/>
      <c r="M73" s="131"/>
      <c r="N73" s="131"/>
      <c r="O73" s="131"/>
      <c r="P73" s="131"/>
      <c r="Q73" s="131"/>
      <c r="R73" s="131"/>
      <c r="S73" s="131"/>
      <c r="T73" s="2"/>
      <c r="U73" s="2"/>
      <c r="V73" s="2"/>
      <c r="W73" s="123"/>
      <c r="X73" s="2"/>
      <c r="Y73" s="123"/>
      <c r="Z73" s="2"/>
      <c r="AA73" s="2"/>
      <c r="AB73" s="2"/>
    </row>
    <row r="74" spans="1:28" ht="12.75" customHeight="1">
      <c r="A74" s="2"/>
      <c r="B74" s="2"/>
      <c r="C74" s="124" t="s">
        <v>40</v>
      </c>
      <c r="D74" s="2"/>
      <c r="E74" s="117"/>
      <c r="F74" s="125">
        <f>J36</f>
        <v>19</v>
      </c>
      <c r="G74" s="117"/>
      <c r="H74" s="126">
        <f>K36</f>
        <v>20</v>
      </c>
      <c r="I74" s="127"/>
      <c r="J74" s="126">
        <f>K36</f>
        <v>20</v>
      </c>
      <c r="K74" s="132"/>
      <c r="L74" s="133"/>
      <c r="M74" s="114"/>
      <c r="N74" s="134"/>
      <c r="O74" s="135"/>
      <c r="P74" s="135"/>
      <c r="Q74" s="135"/>
      <c r="R74" s="122"/>
      <c r="S74" s="122"/>
      <c r="T74" s="122"/>
      <c r="U74" s="122"/>
      <c r="V74" s="2"/>
      <c r="W74" s="2"/>
      <c r="X74" s="2"/>
      <c r="Y74" s="2"/>
      <c r="Z74" s="2"/>
      <c r="AA74" s="2"/>
      <c r="AB74" s="2"/>
    </row>
    <row r="75" spans="1:28" ht="12.75" customHeight="1">
      <c r="A75" s="2"/>
      <c r="B75" s="2"/>
      <c r="C75" s="124" t="s">
        <v>47</v>
      </c>
      <c r="D75" s="2"/>
      <c r="E75" s="117"/>
      <c r="F75" s="125">
        <f>K45</f>
        <v>22</v>
      </c>
      <c r="G75" s="117"/>
      <c r="H75" s="126">
        <f>K45</f>
        <v>22</v>
      </c>
      <c r="I75" s="127"/>
      <c r="J75" s="126">
        <f>K45</f>
        <v>22</v>
      </c>
      <c r="K75" s="2"/>
      <c r="L75" s="114"/>
      <c r="M75" s="133"/>
      <c r="N75" s="114"/>
      <c r="O75" s="134"/>
      <c r="P75" s="135"/>
      <c r="Q75" s="135"/>
      <c r="R75" s="135"/>
      <c r="S75" s="122"/>
      <c r="T75" s="122"/>
      <c r="U75" s="122"/>
      <c r="V75" s="122"/>
      <c r="W75" s="2"/>
      <c r="X75" s="2"/>
      <c r="Y75" s="2"/>
      <c r="Z75" s="2"/>
      <c r="AA75" s="2"/>
      <c r="AB75" s="2"/>
    </row>
    <row r="76" spans="1:28" ht="12.75" customHeight="1">
      <c r="A76" s="2"/>
      <c r="B76" s="2"/>
      <c r="C76" s="124" t="s">
        <v>51</v>
      </c>
      <c r="D76" s="2"/>
      <c r="E76" s="117"/>
      <c r="F76" s="125">
        <f>J54</f>
        <v>17</v>
      </c>
      <c r="G76" s="117"/>
      <c r="H76" s="126">
        <f>K54</f>
        <v>18</v>
      </c>
      <c r="I76" s="127"/>
      <c r="J76" s="126">
        <f>K54</f>
        <v>18</v>
      </c>
      <c r="K76" s="132"/>
      <c r="L76" s="114"/>
      <c r="M76" s="135"/>
      <c r="N76" s="135"/>
      <c r="O76" s="134"/>
      <c r="P76" s="135"/>
      <c r="Q76" s="135"/>
      <c r="R76" s="135"/>
      <c r="S76" s="122"/>
      <c r="T76" s="122"/>
      <c r="U76" s="122"/>
      <c r="V76" s="122"/>
      <c r="W76" s="123"/>
      <c r="X76" s="2"/>
      <c r="Y76" s="2"/>
      <c r="Z76" s="2"/>
      <c r="AA76" s="2"/>
      <c r="AB76" s="2"/>
    </row>
    <row r="77" spans="1:28" ht="12.75" customHeight="1">
      <c r="A77" s="2"/>
      <c r="B77" s="2"/>
      <c r="C77" s="124" t="s">
        <v>57</v>
      </c>
      <c r="D77" s="2"/>
      <c r="E77" s="117"/>
      <c r="F77" s="125">
        <f>J62</f>
        <v>14</v>
      </c>
      <c r="G77" s="117"/>
      <c r="H77" s="126">
        <f>K62</f>
        <v>14</v>
      </c>
      <c r="I77" s="127"/>
      <c r="J77" s="126">
        <f>K62</f>
        <v>14</v>
      </c>
      <c r="K77" s="2"/>
      <c r="L77" s="133"/>
      <c r="M77" s="122"/>
      <c r="N77" s="136"/>
      <c r="O77" s="114"/>
      <c r="P77" s="114"/>
      <c r="Q77" s="114"/>
      <c r="R77" s="114"/>
      <c r="S77" s="114"/>
      <c r="T77" s="114"/>
      <c r="U77" s="122"/>
      <c r="V77" s="122"/>
      <c r="W77" s="123"/>
      <c r="X77" s="2"/>
      <c r="Y77" s="2"/>
      <c r="Z77" s="2"/>
      <c r="AA77" s="2"/>
      <c r="AB77" s="2"/>
    </row>
    <row r="78" spans="1:28" ht="12.75" customHeight="1">
      <c r="A78" s="2"/>
      <c r="B78" s="2"/>
      <c r="C78" s="124" t="s">
        <v>16</v>
      </c>
      <c r="D78" s="2"/>
      <c r="E78" s="117"/>
      <c r="F78" s="125">
        <f>V18</f>
        <v>18</v>
      </c>
      <c r="G78" s="117"/>
      <c r="H78" s="126">
        <f>W18</f>
        <v>19</v>
      </c>
      <c r="I78" s="127"/>
      <c r="J78" s="126">
        <f>W18</f>
        <v>19</v>
      </c>
      <c r="K78" s="2"/>
      <c r="L78" s="133"/>
      <c r="M78" s="114"/>
      <c r="N78" s="122"/>
      <c r="O78" s="114"/>
      <c r="P78" s="114"/>
      <c r="Q78" s="114"/>
      <c r="R78" s="114"/>
      <c r="S78" s="114"/>
      <c r="T78" s="114"/>
      <c r="U78" s="114"/>
      <c r="V78" s="114"/>
      <c r="W78" s="123"/>
      <c r="X78" s="2"/>
      <c r="Y78" s="2"/>
      <c r="Z78" s="2"/>
      <c r="AA78" s="2"/>
      <c r="AB78" s="2"/>
    </row>
    <row r="79" spans="1:28" ht="12.75" customHeight="1">
      <c r="A79" s="2"/>
      <c r="B79" s="2"/>
      <c r="C79" s="124" t="s">
        <v>29</v>
      </c>
      <c r="D79" s="2"/>
      <c r="E79" s="117"/>
      <c r="F79" s="125">
        <f>V27</f>
        <v>17</v>
      </c>
      <c r="G79" s="117"/>
      <c r="H79" s="126">
        <f>W27</f>
        <v>18</v>
      </c>
      <c r="I79" s="127"/>
      <c r="J79" s="126">
        <f>W27</f>
        <v>18</v>
      </c>
      <c r="K79" s="2"/>
      <c r="L79" s="133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2"/>
      <c r="X79" s="2"/>
      <c r="Y79" s="2"/>
      <c r="Z79" s="2"/>
      <c r="AA79" s="2"/>
      <c r="AB79" s="2"/>
    </row>
    <row r="80" spans="1:28" ht="12.75" customHeight="1">
      <c r="A80" s="2"/>
      <c r="B80" s="2"/>
      <c r="C80" s="124" t="s">
        <v>41</v>
      </c>
      <c r="D80" s="2"/>
      <c r="E80" s="117"/>
      <c r="F80" s="125">
        <f>V36</f>
        <v>18</v>
      </c>
      <c r="G80" s="117"/>
      <c r="H80" s="126">
        <f>W36</f>
        <v>19</v>
      </c>
      <c r="I80" s="127"/>
      <c r="J80" s="126">
        <f>W36</f>
        <v>19</v>
      </c>
      <c r="K80" s="2"/>
      <c r="L80" s="133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2"/>
      <c r="X80" s="2"/>
      <c r="Y80" s="2"/>
      <c r="Z80" s="2"/>
      <c r="AA80" s="2"/>
      <c r="AB80" s="2"/>
    </row>
    <row r="81" spans="1:28" ht="12.75" customHeight="1">
      <c r="A81" s="2"/>
      <c r="B81" s="2"/>
      <c r="C81" s="124" t="s">
        <v>48</v>
      </c>
      <c r="D81" s="2"/>
      <c r="E81" s="117"/>
      <c r="F81" s="125">
        <f>V45</f>
        <v>20</v>
      </c>
      <c r="G81" s="117"/>
      <c r="H81" s="126">
        <f>W45</f>
        <v>20</v>
      </c>
      <c r="I81" s="127"/>
      <c r="J81" s="126">
        <f>W45</f>
        <v>20</v>
      </c>
      <c r="K81" s="132"/>
      <c r="L81" s="137"/>
      <c r="M81" s="114"/>
      <c r="N81" s="114"/>
      <c r="O81" s="114"/>
      <c r="P81" s="114"/>
      <c r="Q81" s="114"/>
      <c r="R81" s="114"/>
      <c r="S81" s="114"/>
      <c r="T81" s="114"/>
      <c r="U81" s="114"/>
      <c r="V81" s="114"/>
      <c r="W81" s="2"/>
      <c r="X81" s="2"/>
      <c r="Y81" s="2"/>
      <c r="Z81" s="2"/>
      <c r="AA81" s="2"/>
      <c r="AB81" s="2"/>
    </row>
    <row r="82" spans="1:28" ht="12.75" customHeight="1">
      <c r="A82" s="2"/>
      <c r="B82" s="2"/>
      <c r="C82" s="124" t="s">
        <v>52</v>
      </c>
      <c r="D82" s="2"/>
      <c r="E82" s="117"/>
      <c r="F82" s="125">
        <f>V54</f>
        <v>20</v>
      </c>
      <c r="G82" s="117"/>
      <c r="H82" s="126">
        <f>W54</f>
        <v>20</v>
      </c>
      <c r="I82" s="127"/>
      <c r="J82" s="126">
        <f>W54</f>
        <v>20</v>
      </c>
      <c r="K82" s="2"/>
      <c r="L82" s="121"/>
      <c r="M82" s="2"/>
      <c r="N82" s="2"/>
      <c r="O82" s="2"/>
      <c r="P82" s="2"/>
      <c r="Q82" s="2"/>
      <c r="R82" s="2"/>
      <c r="S82" s="2"/>
      <c r="T82" s="2"/>
      <c r="U82" s="114"/>
      <c r="V82" s="114"/>
      <c r="W82" s="2"/>
      <c r="X82" s="2"/>
      <c r="Y82" s="2"/>
      <c r="Z82" s="2"/>
      <c r="AA82" s="2"/>
      <c r="AB82" s="2"/>
    </row>
    <row r="83" spans="1:28" ht="12.75" customHeight="1">
      <c r="A83" s="2"/>
      <c r="B83" s="2"/>
      <c r="C83" s="124" t="s">
        <v>58</v>
      </c>
      <c r="D83" s="2"/>
      <c r="E83" s="117"/>
      <c r="F83" s="125">
        <f>V62</f>
        <v>8</v>
      </c>
      <c r="G83" s="117"/>
      <c r="H83" s="126">
        <f>W62</f>
        <v>9</v>
      </c>
      <c r="I83" s="127"/>
      <c r="J83" s="126">
        <f>W62</f>
        <v>9</v>
      </c>
      <c r="K83" s="2"/>
      <c r="L83" s="138"/>
      <c r="M83" s="2"/>
      <c r="N83" s="114"/>
      <c r="O83" s="114"/>
      <c r="P83" s="114"/>
      <c r="Q83" s="114"/>
      <c r="R83" s="114"/>
      <c r="S83" s="114"/>
      <c r="T83" s="114"/>
      <c r="U83" s="114"/>
      <c r="V83" s="114"/>
      <c r="W83" s="2"/>
      <c r="X83" s="2"/>
      <c r="Y83" s="2"/>
      <c r="Z83" s="2"/>
      <c r="AA83" s="2"/>
      <c r="AB83" s="2"/>
    </row>
    <row r="84" spans="1:28" ht="12.75" customHeight="1">
      <c r="A84" s="2"/>
      <c r="B84" s="2"/>
      <c r="C84" s="111"/>
      <c r="D84" s="2"/>
      <c r="E84" s="117"/>
      <c r="F84" s="118"/>
      <c r="G84" s="117"/>
      <c r="H84" s="2"/>
      <c r="I84" s="2"/>
      <c r="J84" s="2"/>
      <c r="K84" s="2"/>
      <c r="L84" s="138"/>
      <c r="M84" s="114"/>
      <c r="N84" s="114"/>
      <c r="O84" s="114"/>
      <c r="P84" s="114"/>
      <c r="Q84" s="114"/>
      <c r="R84" s="114"/>
      <c r="S84" s="114"/>
      <c r="T84" s="114"/>
      <c r="U84" s="114"/>
      <c r="V84" s="114"/>
      <c r="W84" s="2"/>
      <c r="X84" s="2"/>
      <c r="Y84" s="2"/>
      <c r="Z84" s="2"/>
      <c r="AA84" s="2"/>
      <c r="AB84" s="2"/>
    </row>
    <row r="85" spans="1:28" ht="12.75" customHeight="1">
      <c r="A85" s="2"/>
      <c r="B85" s="2"/>
      <c r="C85" s="127"/>
      <c r="D85" s="2"/>
      <c r="E85" s="117"/>
      <c r="F85" s="139">
        <f>SUM(F72:F83)</f>
        <v>174</v>
      </c>
      <c r="G85" s="140"/>
      <c r="H85" s="120">
        <f>SUM(H72:H83)</f>
        <v>186</v>
      </c>
      <c r="I85" s="127"/>
      <c r="J85" s="127">
        <f>SUM(J72:J83)</f>
        <v>186</v>
      </c>
      <c r="K85" s="2"/>
      <c r="L85" s="138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2"/>
      <c r="X85" s="2"/>
      <c r="Y85" s="2"/>
      <c r="Z85" s="2"/>
      <c r="AA85" s="2"/>
      <c r="AB85" s="2"/>
    </row>
    <row r="86" spans="1:28" ht="12.75" customHeight="1">
      <c r="A86" s="2"/>
      <c r="B86" s="2"/>
      <c r="C86" s="127"/>
      <c r="D86" s="141"/>
      <c r="E86" s="2"/>
      <c r="F86" s="142" t="s">
        <v>70</v>
      </c>
      <c r="G86" s="127"/>
      <c r="H86" s="127"/>
      <c r="I86" s="127"/>
      <c r="J86" s="143"/>
      <c r="K86" s="141"/>
      <c r="L86" s="144"/>
      <c r="M86" s="114"/>
      <c r="N86" s="114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2.75" customHeight="1">
      <c r="A87" s="2"/>
      <c r="B87" s="2"/>
      <c r="C87" s="2"/>
      <c r="D87" s="2"/>
      <c r="E87" s="2"/>
      <c r="F87" s="2">
        <v>180</v>
      </c>
      <c r="G87" s="2"/>
      <c r="H87" s="2"/>
      <c r="I87" s="2"/>
      <c r="J87" s="2"/>
      <c r="K87" s="2"/>
      <c r="L87" s="145"/>
      <c r="M87" s="114"/>
      <c r="N87" s="114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4.25" customHeight="1">
      <c r="A88" s="2"/>
      <c r="B88" s="2"/>
      <c r="C88" s="2"/>
      <c r="D88" s="2"/>
      <c r="E88" s="146" t="s">
        <v>71</v>
      </c>
      <c r="F88" s="12"/>
      <c r="G88" s="12"/>
      <c r="H88" s="12"/>
      <c r="I88" s="2"/>
      <c r="J88" s="2"/>
      <c r="K88" s="147"/>
      <c r="L88" s="138"/>
      <c r="M88" s="114"/>
      <c r="N88" s="114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2.75" customHeight="1">
      <c r="A89" s="2"/>
      <c r="B89" s="2"/>
      <c r="C89" s="2"/>
      <c r="D89" s="2"/>
      <c r="E89" s="2"/>
      <c r="F89" s="12"/>
      <c r="G89" s="12"/>
      <c r="H89" s="148"/>
      <c r="I89" s="2"/>
      <c r="J89" s="2"/>
      <c r="K89" s="147"/>
      <c r="L89" s="138"/>
      <c r="M89" s="2"/>
      <c r="N89" s="114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2.75" customHeight="1">
      <c r="A90" s="2"/>
      <c r="B90" s="2"/>
      <c r="C90" s="2"/>
      <c r="D90" s="2"/>
      <c r="E90" s="2"/>
      <c r="F90" s="12"/>
      <c r="G90" s="12"/>
      <c r="H90" s="148"/>
      <c r="I90" s="2"/>
      <c r="J90" s="2"/>
      <c r="K90" s="147"/>
      <c r="L90" s="138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2.75" customHeight="1">
      <c r="A91" s="2"/>
      <c r="B91" s="2"/>
      <c r="C91" s="2"/>
      <c r="D91" s="2"/>
      <c r="E91" s="2"/>
      <c r="F91" s="12"/>
      <c r="G91" s="12"/>
      <c r="H91" s="148"/>
      <c r="I91" s="2"/>
      <c r="J91" s="2"/>
      <c r="K91" s="147"/>
      <c r="L91" s="149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2.75" customHeight="1">
      <c r="A92" s="2"/>
      <c r="B92" s="2"/>
      <c r="C92" s="2"/>
      <c r="D92" s="2"/>
      <c r="E92" s="2"/>
      <c r="F92" s="12"/>
      <c r="G92" s="12"/>
      <c r="H92" s="12"/>
      <c r="I92" s="2"/>
      <c r="J92" s="2"/>
      <c r="K92" s="2"/>
      <c r="L92" s="138"/>
      <c r="M92" s="2"/>
      <c r="N92" s="150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2.75" customHeight="1">
      <c r="A93" s="2"/>
      <c r="B93" s="2"/>
      <c r="C93" s="2"/>
      <c r="D93" s="2"/>
      <c r="E93" s="2"/>
      <c r="F93" s="12"/>
      <c r="G93" s="12"/>
      <c r="H93" s="12"/>
      <c r="I93" s="2"/>
      <c r="J93" s="2"/>
      <c r="K93" s="147"/>
      <c r="L93" s="138"/>
      <c r="M93" s="2"/>
      <c r="N93" s="150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2.75" customHeight="1">
      <c r="A94" s="2"/>
      <c r="B94" s="2"/>
      <c r="C94" s="2"/>
      <c r="D94" s="2"/>
      <c r="E94" s="2"/>
      <c r="F94" s="12"/>
      <c r="G94" s="12"/>
      <c r="H94" s="12"/>
      <c r="I94" s="2"/>
      <c r="J94" s="2"/>
      <c r="K94" s="151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147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2.75" customHeight="1">
      <c r="A98" s="2"/>
      <c r="B98" s="15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2.75" customHeight="1">
      <c r="A99" s="2"/>
      <c r="B99" s="15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2.75" customHeight="1">
      <c r="A101" s="2"/>
      <c r="B101" s="15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8">
    <mergeCell ref="B46:H46"/>
    <mergeCell ref="B55:H55"/>
    <mergeCell ref="A7:K8"/>
    <mergeCell ref="A1:K1"/>
    <mergeCell ref="D3:E3"/>
    <mergeCell ref="F3:H3"/>
    <mergeCell ref="K3:L3"/>
    <mergeCell ref="B11:H11"/>
    <mergeCell ref="J11:K11"/>
    <mergeCell ref="B20:H20"/>
    <mergeCell ref="B29:H29"/>
    <mergeCell ref="B38:H38"/>
    <mergeCell ref="Y8:Y13"/>
    <mergeCell ref="H9:K9"/>
    <mergeCell ref="Y38:Y43"/>
    <mergeCell ref="Y15:Y20"/>
    <mergeCell ref="Y22:Y26"/>
    <mergeCell ref="Y29:Y33"/>
    <mergeCell ref="N20:T20"/>
    <mergeCell ref="V20:W20"/>
    <mergeCell ref="N29:T29"/>
    <mergeCell ref="N38:T38"/>
    <mergeCell ref="N46:T46"/>
    <mergeCell ref="N55:T55"/>
    <mergeCell ref="N11:T11"/>
    <mergeCell ref="V11:W11"/>
    <mergeCell ref="N3:O3"/>
    <mergeCell ref="P3:T3"/>
  </mergeCells>
  <conditionalFormatting sqref="B13:H18 N13:T18 B22:H27 N22:T27 B31:H36 N31:T36 B40:H44 N40:T44 B48:H53 N48:T53 B57:H62 N57:T62">
    <cfRule type="expression" dxfId="1" priority="1" stopIfTrue="1">
      <formula>OR(WEEKDAY(B13,1)=1,WEEKDAY(B13,1)=7)</formula>
    </cfRule>
    <cfRule type="cellIs" dxfId="0" priority="2" stopIfTrue="1" operator="equal">
      <formula>""</formula>
    </cfRule>
  </conditionalFormatting>
  <printOptions horizontalCentered="1"/>
  <pageMargins left="0.25" right="0.25" top="0.25" bottom="0.35" header="0" footer="0"/>
  <pageSetup orientation="landscape"/>
  <headerFooter>
    <oddFooter>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37A0FD3EE5E94CBE8B9A07875F4BDA" ma:contentTypeVersion="38" ma:contentTypeDescription="Create a new document." ma:contentTypeScope="" ma:versionID="682c2116bca468cd4305658d183eacf5">
  <xsd:schema xmlns:xsd="http://www.w3.org/2001/XMLSchema" xmlns:xs="http://www.w3.org/2001/XMLSchema" xmlns:p="http://schemas.microsoft.com/office/2006/metadata/properties" xmlns:ns2="032498cb-985f-4452-9c2e-ee85ee035fc3" xmlns:ns3="3ef2e521-faa3-4fb9-bfb4-accfd94c7645" targetNamespace="http://schemas.microsoft.com/office/2006/metadata/properties" ma:root="true" ma:fieldsID="d71a95e4b41d7c39d94c9a460f3508e1" ns2:_="" ns3:_="">
    <xsd:import namespace="032498cb-985f-4452-9c2e-ee85ee035fc3"/>
    <xsd:import namespace="3ef2e521-faa3-4fb9-bfb4-accfd94c7645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2498cb-985f-4452-9c2e-ee85ee035fc3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4" nillable="true" ma:displayName="Tags" ma:internalName="MediaServiceAutoTags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9" nillable="true" ma:displayName="Length (seconds)" ma:internalName="MediaLengthInSeconds" ma:readOnly="true">
      <xsd:simpleType>
        <xsd:restriction base="dms:Unknown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42" nillable="true" ma:taxonomy="true" ma:internalName="lcf76f155ced4ddcb4097134ff3c332f" ma:taxonomyFieldName="MediaServiceImageTags" ma:displayName="Image Tags" ma:readOnly="false" ma:fieldId="{5cf76f15-5ced-4ddc-b409-7134ff3c332f}" ma:taxonomyMulti="true" ma:sspId="70803831-70a3-4b87-a9ab-5188f149a6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f2e521-faa3-4fb9-bfb4-accfd94c7645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3" nillable="true" ma:displayName="Taxonomy Catch All Column" ma:hidden="true" ma:list="{da4ae662-d80b-400c-94b3-b5e79cf4b7df}" ma:internalName="TaxCatchAll" ma:showField="CatchAllData" ma:web="3ef2e521-faa3-4fb9-bfb4-accfd94c76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olderType xmlns="032498cb-985f-4452-9c2e-ee85ee035fc3" xsi:nil="true"/>
    <CultureName xmlns="032498cb-985f-4452-9c2e-ee85ee035fc3" xsi:nil="true"/>
    <Invited_Members xmlns="032498cb-985f-4452-9c2e-ee85ee035fc3" xsi:nil="true"/>
    <LMS_Mappings xmlns="032498cb-985f-4452-9c2e-ee85ee035fc3" xsi:nil="true"/>
    <Leaders xmlns="032498cb-985f-4452-9c2e-ee85ee035fc3">
      <UserInfo>
        <DisplayName/>
        <AccountId xsi:nil="true"/>
        <AccountType/>
      </UserInfo>
    </Leaders>
    <Math_Settings xmlns="032498cb-985f-4452-9c2e-ee85ee035fc3" xsi:nil="true"/>
    <Self_Registration_Enabled xmlns="032498cb-985f-4452-9c2e-ee85ee035fc3" xsi:nil="true"/>
    <Has_Leaders_Only_SectionGroup xmlns="032498cb-985f-4452-9c2e-ee85ee035fc3" xsi:nil="true"/>
    <Distribution_Groups xmlns="032498cb-985f-4452-9c2e-ee85ee035fc3" xsi:nil="true"/>
    <lcf76f155ced4ddcb4097134ff3c332f xmlns="032498cb-985f-4452-9c2e-ee85ee035fc3">
      <Terms xmlns="http://schemas.microsoft.com/office/infopath/2007/PartnerControls"/>
    </lcf76f155ced4ddcb4097134ff3c332f>
    <TaxCatchAll xmlns="3ef2e521-faa3-4fb9-bfb4-accfd94c7645" xsi:nil="true"/>
    <Templates xmlns="032498cb-985f-4452-9c2e-ee85ee035fc3" xsi:nil="true"/>
    <Member_Groups xmlns="032498cb-985f-4452-9c2e-ee85ee035fc3">
      <UserInfo>
        <DisplayName/>
        <AccountId xsi:nil="true"/>
        <AccountType/>
      </UserInfo>
    </Member_Groups>
    <NotebookType xmlns="032498cb-985f-4452-9c2e-ee85ee035fc3" xsi:nil="true"/>
    <Members xmlns="032498cb-985f-4452-9c2e-ee85ee035fc3">
      <UserInfo>
        <DisplayName/>
        <AccountId xsi:nil="true"/>
        <AccountType/>
      </UserInfo>
    </Members>
    <DefaultSectionNames xmlns="032498cb-985f-4452-9c2e-ee85ee035fc3" xsi:nil="true"/>
    <Is_Collaboration_Space_Locked xmlns="032498cb-985f-4452-9c2e-ee85ee035fc3" xsi:nil="true"/>
    <AppVersion xmlns="032498cb-985f-4452-9c2e-ee85ee035fc3" xsi:nil="true"/>
    <TeamsChannelId xmlns="032498cb-985f-4452-9c2e-ee85ee035fc3" xsi:nil="true"/>
    <Invited_Leaders xmlns="032498cb-985f-4452-9c2e-ee85ee035fc3" xsi:nil="true"/>
    <Owner xmlns="032498cb-985f-4452-9c2e-ee85ee035fc3">
      <UserInfo>
        <DisplayName/>
        <AccountId xsi:nil="true"/>
        <AccountType/>
      </UserInfo>
    </Owner>
    <IsNotebookLocked xmlns="032498cb-985f-4452-9c2e-ee85ee035fc3" xsi:nil="true"/>
  </documentManagement>
</p:properties>
</file>

<file path=customXml/itemProps1.xml><?xml version="1.0" encoding="utf-8"?>
<ds:datastoreItem xmlns:ds="http://schemas.openxmlformats.org/officeDocument/2006/customXml" ds:itemID="{4837827D-EBF0-4244-882C-25C255E7A007}"/>
</file>

<file path=customXml/itemProps2.xml><?xml version="1.0" encoding="utf-8"?>
<ds:datastoreItem xmlns:ds="http://schemas.openxmlformats.org/officeDocument/2006/customXml" ds:itemID="{7C4BDF98-4672-47ED-9855-C29A3A144FDC}"/>
</file>

<file path=customXml/itemProps3.xml><?xml version="1.0" encoding="utf-8"?>
<ds:datastoreItem xmlns:ds="http://schemas.openxmlformats.org/officeDocument/2006/customXml" ds:itemID="{3FA0C808-C1FE-46B6-B309-1AFF3332D2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Patricia Sills</dc:creator>
  <cp:keywords/>
  <dc:description/>
  <cp:lastModifiedBy>Danielle Templeton</cp:lastModifiedBy>
  <cp:revision/>
  <dcterms:created xsi:type="dcterms:W3CDTF">2026-03-05T14:18:53Z</dcterms:created>
  <dcterms:modified xsi:type="dcterms:W3CDTF">2026-04-15T20:12:09Z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0x0101007237A0FD3EE5E94CBE8B9A07875F4BDA</vt:lpwstr>
  </property>
  <property fmtid="{D5CDD505-2E9C-101B-9397-08002B2CF9AE}" pid="3" name="MediaServiceImageTags">
    <vt:lpwstr/>
  </property>
</Properties>
</file>